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0" activeTab="0"/>
  </bookViews>
  <sheets>
    <sheet name="a1" sheetId="1" r:id="rId1"/>
  </sheets>
  <definedNames>
    <definedName name="_xlnm._FilterDatabase" localSheetId="0" hidden="1">'a1'!$A$5:$K$160</definedName>
    <definedName name="Excel_BuiltIn__FilterDatabase" localSheetId="0">'a1'!$A$5:$I$160</definedName>
  </definedNames>
  <calcPr fullCalcOnLoad="1"/>
</workbook>
</file>

<file path=xl/sharedStrings.xml><?xml version="1.0" encoding="utf-8"?>
<sst xmlns="http://schemas.openxmlformats.org/spreadsheetml/2006/main" count="583" uniqueCount="480">
  <si>
    <t xml:space="preserve">megajánlott jegyet kaphat, ha mindkét elsőre megírt zh-ja sikeres (több, mint 40%) és, ha javítással is bár, de 55% fölé kerül átlagban a teljesítménye </t>
  </si>
  <si>
    <t>vizsgázhat, ha átlagban 40% fölötti a teljesítménye</t>
  </si>
  <si>
    <t>Kurzuskódok:</t>
  </si>
  <si>
    <t>PMKMANB009H-EA-00, PMMANB012-EA-00</t>
  </si>
  <si>
    <t>#</t>
  </si>
  <si>
    <t>EHA kód</t>
  </si>
  <si>
    <t>Név</t>
  </si>
  <si>
    <t>1.zh 40 p.</t>
  </si>
  <si>
    <t>1. zh %</t>
  </si>
  <si>
    <t>2.zh 50 p.</t>
  </si>
  <si>
    <t>2. zh %</t>
  </si>
  <si>
    <t>Összesen %</t>
  </si>
  <si>
    <t>Összjav 1. 46 p</t>
  </si>
  <si>
    <t>Összjav 1. %</t>
  </si>
  <si>
    <t>1</t>
  </si>
  <si>
    <t>AGDSAAP.PTE</t>
  </si>
  <si>
    <t xml:space="preserve">Ágoston Dániel </t>
  </si>
  <si>
    <t>2</t>
  </si>
  <si>
    <t>AKPQAAP.PTE</t>
  </si>
  <si>
    <t>Akucs Péter</t>
  </si>
  <si>
    <t>vizsgázhat</t>
  </si>
  <si>
    <t>3</t>
  </si>
  <si>
    <t>AMNSAAT.PTE</t>
  </si>
  <si>
    <t>Ambrus Norbert</t>
  </si>
  <si>
    <t>4</t>
  </si>
  <si>
    <t>ANNSAAP.PTE</t>
  </si>
  <si>
    <t>Antal Norbert</t>
  </si>
  <si>
    <t>5</t>
  </si>
  <si>
    <t>BABSAEP.PTE</t>
  </si>
  <si>
    <t xml:space="preserve">Bárczy Barnabás </t>
  </si>
  <si>
    <t>6</t>
  </si>
  <si>
    <t>BAZSABP.PTE</t>
  </si>
  <si>
    <t xml:space="preserve">Barkóczy Zsolt </t>
  </si>
  <si>
    <t>7</t>
  </si>
  <si>
    <t>BAPRADP.PTE</t>
  </si>
  <si>
    <t>Baumgartner Péter</t>
  </si>
  <si>
    <t>8</t>
  </si>
  <si>
    <t>BEGSAAP.PTE</t>
  </si>
  <si>
    <t>Bencsik Gergely</t>
  </si>
  <si>
    <t>9</t>
  </si>
  <si>
    <t>BIRUAAP.PTE</t>
  </si>
  <si>
    <t>Bischof Richárd</t>
  </si>
  <si>
    <t>10</t>
  </si>
  <si>
    <t>BLJUAAP.PTE</t>
  </si>
  <si>
    <t>Blum József Márk</t>
  </si>
  <si>
    <t>11</t>
  </si>
  <si>
    <t>BORTAAP.PTE</t>
  </si>
  <si>
    <t>Bódis Róbert</t>
  </si>
  <si>
    <t>12</t>
  </si>
  <si>
    <t>BOMUAAP.PTE</t>
  </si>
  <si>
    <t>Bodó Máté</t>
  </si>
  <si>
    <t>13</t>
  </si>
  <si>
    <t>BOBUABP.PTE</t>
  </si>
  <si>
    <t>Bognár Balázs</t>
  </si>
  <si>
    <t>14</t>
  </si>
  <si>
    <t>BODTABP.PTE</t>
  </si>
  <si>
    <t>Boros Dániel</t>
  </si>
  <si>
    <t>15</t>
  </si>
  <si>
    <t>BOBTAAP.PTE</t>
  </si>
  <si>
    <t>Bors Bence István</t>
  </si>
  <si>
    <t>16</t>
  </si>
  <si>
    <t>BONUAAP.PTE</t>
  </si>
  <si>
    <t>Borzák Norbert</t>
  </si>
  <si>
    <t>17</t>
  </si>
  <si>
    <t>CZZTAAP.PTE</t>
  </si>
  <si>
    <t>Czigány Zoltán</t>
  </si>
  <si>
    <t>18</t>
  </si>
  <si>
    <t>CZPTAAP.PTE</t>
  </si>
  <si>
    <t>Czipp Péter</t>
  </si>
  <si>
    <t>19</t>
  </si>
  <si>
    <t>CSDTAAP.PTE</t>
  </si>
  <si>
    <t xml:space="preserve">Csányi Dániel </t>
  </si>
  <si>
    <t>20</t>
  </si>
  <si>
    <t>CSTTADP.PTE</t>
  </si>
  <si>
    <t>Csapó Tibor Ifj.</t>
  </si>
  <si>
    <t>21</t>
  </si>
  <si>
    <t>CSATADP.PTE</t>
  </si>
  <si>
    <t>Csesznók Adrián</t>
  </si>
  <si>
    <t>22</t>
  </si>
  <si>
    <t>CSGUAAP.PTE</t>
  </si>
  <si>
    <t>Csiga Gábor</t>
  </si>
  <si>
    <t>23</t>
  </si>
  <si>
    <t>DEDUAAP.PTE</t>
  </si>
  <si>
    <t>Deák Dávid Gábor</t>
  </si>
  <si>
    <t>24</t>
  </si>
  <si>
    <t>DELTAAP.PTE</t>
  </si>
  <si>
    <t xml:space="preserve">Demeter László </t>
  </si>
  <si>
    <t>25</t>
  </si>
  <si>
    <t>FAAUABP.PTE</t>
  </si>
  <si>
    <t>Faluvégi Adrienn</t>
  </si>
  <si>
    <t>26</t>
  </si>
  <si>
    <t>FARRAAP.PTE</t>
  </si>
  <si>
    <t>Farkas Richárd</t>
  </si>
  <si>
    <t>27</t>
  </si>
  <si>
    <t>FAZSABP.PTE</t>
  </si>
  <si>
    <t>Farkas Zsolt</t>
  </si>
  <si>
    <t>28</t>
  </si>
  <si>
    <t>FEGUAAP.PTE</t>
  </si>
  <si>
    <t>Fejes Gábor</t>
  </si>
  <si>
    <t>29</t>
  </si>
  <si>
    <t>FETUAAP.PTE</t>
  </si>
  <si>
    <t>Fekete Tímea</t>
  </si>
  <si>
    <t>30</t>
  </si>
  <si>
    <t>FUTNABP.PTE</t>
  </si>
  <si>
    <t>Fülöp Tamás</t>
  </si>
  <si>
    <t>31</t>
  </si>
  <si>
    <t>GAGTABP.PTE</t>
  </si>
  <si>
    <t>Gál Gábor</t>
  </si>
  <si>
    <t>32</t>
  </si>
  <si>
    <t>GAGUAAP.PTE</t>
  </si>
  <si>
    <t>Gál Győző</t>
  </si>
  <si>
    <t>33</t>
  </si>
  <si>
    <t>GEDUAAP.PTE</t>
  </si>
  <si>
    <t>Gécseg Dániel</t>
  </si>
  <si>
    <t>34</t>
  </si>
  <si>
    <t>GOKTAAP.PTE</t>
  </si>
  <si>
    <t>Góth Krisztina</t>
  </si>
  <si>
    <t>35</t>
  </si>
  <si>
    <t>GRATAAP.PTE</t>
  </si>
  <si>
    <t>Grazel Ádám Zsolt</t>
  </si>
  <si>
    <t>36</t>
  </si>
  <si>
    <t>GYGRABP.PTE</t>
  </si>
  <si>
    <t>Győrfi Gábor</t>
  </si>
  <si>
    <t>37</t>
  </si>
  <si>
    <t>HAFTAAP.PTE</t>
  </si>
  <si>
    <t>Haboli Fanni</t>
  </si>
  <si>
    <t>38</t>
  </si>
  <si>
    <t>HABTAAP.PTE</t>
  </si>
  <si>
    <t>Hada Bálint</t>
  </si>
  <si>
    <t>39</t>
  </si>
  <si>
    <t>HADTAAP.PTE</t>
  </si>
  <si>
    <t>Haga Dániel</t>
  </si>
  <si>
    <t>40</t>
  </si>
  <si>
    <t>HAFRABP.PTE</t>
  </si>
  <si>
    <t>Hajder Ferenc</t>
  </si>
  <si>
    <t>41</t>
  </si>
  <si>
    <t>HATTABP.PTE</t>
  </si>
  <si>
    <t>Hajós Tamás</t>
  </si>
  <si>
    <t>42</t>
  </si>
  <si>
    <t>HAAMAAE.PTE</t>
  </si>
  <si>
    <t xml:space="preserve">Halvax András </t>
  </si>
  <si>
    <t>43</t>
  </si>
  <si>
    <t>HALRAAP.PTE</t>
  </si>
  <si>
    <t>Harmat László</t>
  </si>
  <si>
    <t>44</t>
  </si>
  <si>
    <t>HATRAAT.PTE</t>
  </si>
  <si>
    <t>Hartmann Tamás</t>
  </si>
  <si>
    <t>45</t>
  </si>
  <si>
    <t>HOAUADP.PTE</t>
  </si>
  <si>
    <t>Horváth András</t>
  </si>
  <si>
    <t>46</t>
  </si>
  <si>
    <t>HOBUABP.PTE</t>
  </si>
  <si>
    <t xml:space="preserve">Horváth Balázs </t>
  </si>
  <si>
    <t>47</t>
  </si>
  <si>
    <t>HODRABP.PTE</t>
  </si>
  <si>
    <t>Horváth Dániel</t>
  </si>
  <si>
    <t>48</t>
  </si>
  <si>
    <t>HOGSACP.PTE</t>
  </si>
  <si>
    <t>Horváth Gábor</t>
  </si>
  <si>
    <t>49</t>
  </si>
  <si>
    <t>HOMTACP.PTE</t>
  </si>
  <si>
    <t>Horváth Máté</t>
  </si>
  <si>
    <t>50</t>
  </si>
  <si>
    <t>HUBTAAP.PTE</t>
  </si>
  <si>
    <t>Huber Balázs</t>
  </si>
  <si>
    <t>51</t>
  </si>
  <si>
    <t>HUFTAAP.PTE</t>
  </si>
  <si>
    <t>Hunics Ferenc</t>
  </si>
  <si>
    <t>52</t>
  </si>
  <si>
    <t>IGLSAAP.PTE</t>
  </si>
  <si>
    <t>Ignácz László</t>
  </si>
  <si>
    <t>53</t>
  </si>
  <si>
    <t>ILAUAAP.PTE</t>
  </si>
  <si>
    <t>Illés Ákos</t>
  </si>
  <si>
    <t>54</t>
  </si>
  <si>
    <t>ILMUAAP.PTE</t>
  </si>
  <si>
    <t>Ilyés Máté</t>
  </si>
  <si>
    <t>55</t>
  </si>
  <si>
    <t>ITRTAAP.PTE</t>
  </si>
  <si>
    <t>Ita Roland</t>
  </si>
  <si>
    <t>56</t>
  </si>
  <si>
    <t>IVMSAAP.PTE</t>
  </si>
  <si>
    <t xml:space="preserve">Iváncsics Máté </t>
  </si>
  <si>
    <t>57</t>
  </si>
  <si>
    <t>IZAUAAP.PTE</t>
  </si>
  <si>
    <t>Izsák Adrián</t>
  </si>
  <si>
    <t>58</t>
  </si>
  <si>
    <t>JAIUABP.PTE</t>
  </si>
  <si>
    <t>Jakab István</t>
  </si>
  <si>
    <t>59</t>
  </si>
  <si>
    <t>JAAUAAP.PTE</t>
  </si>
  <si>
    <t>Jambricsek Adrienn</t>
  </si>
  <si>
    <t>60</t>
  </si>
  <si>
    <t>JACMAAT.PTE</t>
  </si>
  <si>
    <t>Jauch Csaba</t>
  </si>
  <si>
    <t>61</t>
  </si>
  <si>
    <t>JOGPAAP.PTE</t>
  </si>
  <si>
    <t>Jónás Gábor</t>
  </si>
  <si>
    <t>62</t>
  </si>
  <si>
    <t>JUNUAAP.PTE</t>
  </si>
  <si>
    <t>Jurkó Norbert</t>
  </si>
  <si>
    <t>63</t>
  </si>
  <si>
    <t>KAVTAAP.PTE</t>
  </si>
  <si>
    <t>Kádi Viktor</t>
  </si>
  <si>
    <t>64</t>
  </si>
  <si>
    <t>KAATAAP.PTE</t>
  </si>
  <si>
    <t>Kajtos Ádám</t>
  </si>
  <si>
    <t>65</t>
  </si>
  <si>
    <t>KADTAAP.PTE</t>
  </si>
  <si>
    <t>Kákonyi Dávid</t>
  </si>
  <si>
    <t>66</t>
  </si>
  <si>
    <t>KABTAAP.PTE</t>
  </si>
  <si>
    <t>Kálmán Balázs</t>
  </si>
  <si>
    <t>67</t>
  </si>
  <si>
    <t>KAGTABP.PTE</t>
  </si>
  <si>
    <t>Kántor Gyula</t>
  </si>
  <si>
    <t>68</t>
  </si>
  <si>
    <t>KAATACP.PTE</t>
  </si>
  <si>
    <t>Kapitány Ádám</t>
  </si>
  <si>
    <t>69</t>
  </si>
  <si>
    <t>KEDTABP.PTE</t>
  </si>
  <si>
    <t>Kéri Dávid</t>
  </si>
  <si>
    <t>70</t>
  </si>
  <si>
    <t>KITSABP.PTE</t>
  </si>
  <si>
    <t>Kis Tamás</t>
  </si>
  <si>
    <t>71</t>
  </si>
  <si>
    <t>KIATABP.PTE</t>
  </si>
  <si>
    <t>Kiss Anita</t>
  </si>
  <si>
    <t>72</t>
  </si>
  <si>
    <t>KIDUACP.PTE</t>
  </si>
  <si>
    <t xml:space="preserve">Kiss Dániel </t>
  </si>
  <si>
    <t>73</t>
  </si>
  <si>
    <t>KITTAAP.PTE</t>
  </si>
  <si>
    <t>Kiss Tamás</t>
  </si>
  <si>
    <t>74</t>
  </si>
  <si>
    <t>KIZUAAP.PTE</t>
  </si>
  <si>
    <t>Kiss Zsolt</t>
  </si>
  <si>
    <t>75</t>
  </si>
  <si>
    <t>KLZSAAP.PTE</t>
  </si>
  <si>
    <t>Klieber Zsolt</t>
  </si>
  <si>
    <t>76</t>
  </si>
  <si>
    <t>KODSABP.PTE</t>
  </si>
  <si>
    <t>Kollár Dániel</t>
  </si>
  <si>
    <t>77</t>
  </si>
  <si>
    <t>KOAUABP.PTE</t>
  </si>
  <si>
    <t xml:space="preserve">Kovács Alex </t>
  </si>
  <si>
    <t>78</t>
  </si>
  <si>
    <t>KOATAGP.PTE</t>
  </si>
  <si>
    <t>Kovács Attila</t>
  </si>
  <si>
    <t>79</t>
  </si>
  <si>
    <t>KOPTABP.PTE</t>
  </si>
  <si>
    <t>Kovács Péter</t>
  </si>
  <si>
    <t>80</t>
  </si>
  <si>
    <t>KOPTACP.PTE</t>
  </si>
  <si>
    <t>81</t>
  </si>
  <si>
    <t>KORRADT.PTE</t>
  </si>
  <si>
    <t>Kovács Roland</t>
  </si>
  <si>
    <t>82</t>
  </si>
  <si>
    <t>KOVSABP.PTE</t>
  </si>
  <si>
    <t>Kovács Viktor</t>
  </si>
  <si>
    <t>83</t>
  </si>
  <si>
    <t>KOSUACP.PTE</t>
  </si>
  <si>
    <t>Könyves Sándor</t>
  </si>
  <si>
    <t>84</t>
  </si>
  <si>
    <t>KRTOAAP.PTE</t>
  </si>
  <si>
    <t>Krafcsik Tamás</t>
  </si>
  <si>
    <t>85</t>
  </si>
  <si>
    <t>KRGTAAP.PTE</t>
  </si>
  <si>
    <t>Krékity Gusztáv</t>
  </si>
  <si>
    <t>86</t>
  </si>
  <si>
    <t>KUGUAAP.PTE</t>
  </si>
  <si>
    <t>Kurucsai Gábor</t>
  </si>
  <si>
    <t>87</t>
  </si>
  <si>
    <t>LAMTABP.PTE</t>
  </si>
  <si>
    <t>Lassu Márk</t>
  </si>
  <si>
    <t>88</t>
  </si>
  <si>
    <t>LAAPAAP.PTE</t>
  </si>
  <si>
    <t>László András</t>
  </si>
  <si>
    <t>89</t>
  </si>
  <si>
    <t>LIPUAAP.PTE</t>
  </si>
  <si>
    <t>Lippai Péter</t>
  </si>
  <si>
    <t>90</t>
  </si>
  <si>
    <t>LOSUAAP.PTE</t>
  </si>
  <si>
    <t>Loch Szabolcs</t>
  </si>
  <si>
    <t>91</t>
  </si>
  <si>
    <t>MABQAAP.PTE</t>
  </si>
  <si>
    <t>Makai Balázs</t>
  </si>
  <si>
    <t>92</t>
  </si>
  <si>
    <t>MATQAGP.PTE</t>
  </si>
  <si>
    <t>Márton Tamás</t>
  </si>
  <si>
    <t>93</t>
  </si>
  <si>
    <t>MADUAAP.PTE</t>
  </si>
  <si>
    <t>Máté Dániel</t>
  </si>
  <si>
    <t>94</t>
  </si>
  <si>
    <t>MAPUAAP.PTE</t>
  </si>
  <si>
    <t>Máté Péter</t>
  </si>
  <si>
    <t>95</t>
  </si>
  <si>
    <t>MELOADP.PTE</t>
  </si>
  <si>
    <t>Méng László</t>
  </si>
  <si>
    <t>96</t>
  </si>
  <si>
    <t>METSAAP.PTE</t>
  </si>
  <si>
    <t>Mercz Tamás</t>
  </si>
  <si>
    <t>97</t>
  </si>
  <si>
    <t>MEMUACP.PTE</t>
  </si>
  <si>
    <t>Metzner Márk</t>
  </si>
  <si>
    <t>98</t>
  </si>
  <si>
    <t>MOLTAAP.PTE</t>
  </si>
  <si>
    <t>Mohácsi László</t>
  </si>
  <si>
    <t>99</t>
  </si>
  <si>
    <t>MOAUAAP.PTE</t>
  </si>
  <si>
    <t>Molnár Andor</t>
  </si>
  <si>
    <t>100</t>
  </si>
  <si>
    <t>MOTUAAP.PTE</t>
  </si>
  <si>
    <t>Molnár Tamás</t>
  </si>
  <si>
    <t>101</t>
  </si>
  <si>
    <t>MUISAAP.PTE</t>
  </si>
  <si>
    <t>Muzsi István</t>
  </si>
  <si>
    <t>102</t>
  </si>
  <si>
    <t>NABUAAP.PTE</t>
  </si>
  <si>
    <t>Nagy Bence</t>
  </si>
  <si>
    <t>103</t>
  </si>
  <si>
    <t>NARQAAP.PTE</t>
  </si>
  <si>
    <t xml:space="preserve">Nagy Ramón </t>
  </si>
  <si>
    <t>104</t>
  </si>
  <si>
    <t>NASQABP.PTE</t>
  </si>
  <si>
    <t xml:space="preserve">Nagy Szilveszter </t>
  </si>
  <si>
    <t>105</t>
  </si>
  <si>
    <t>NEGTABP.PTE</t>
  </si>
  <si>
    <t xml:space="preserve">Németh Gergő </t>
  </si>
  <si>
    <t>106</t>
  </si>
  <si>
    <t>NELTAAP.PTE</t>
  </si>
  <si>
    <t>Németh László</t>
  </si>
  <si>
    <t>107</t>
  </si>
  <si>
    <t>ORPTAAP.PTE</t>
  </si>
  <si>
    <t>Orosz Petra</t>
  </si>
  <si>
    <t>108</t>
  </si>
  <si>
    <t>OVASAAP.PTE</t>
  </si>
  <si>
    <t>Ovrova András</t>
  </si>
  <si>
    <t>109</t>
  </si>
  <si>
    <t>PABUAAP.PTE</t>
  </si>
  <si>
    <t>Pakai Benedek</t>
  </si>
  <si>
    <t>110</t>
  </si>
  <si>
    <t>PAASAAP.PTE</t>
  </si>
  <si>
    <t>Palkó Árpád Antal</t>
  </si>
  <si>
    <t>111</t>
  </si>
  <si>
    <t>PEVUAAP.PTE</t>
  </si>
  <si>
    <t>Pécsi Viktor</t>
  </si>
  <si>
    <t>112</t>
  </si>
  <si>
    <t>PIGTAAP.PTE</t>
  </si>
  <si>
    <t>Pimper Gábor</t>
  </si>
  <si>
    <t>113</t>
  </si>
  <si>
    <t>POLTAAP.PTE</t>
  </si>
  <si>
    <t>Polyák Lajos Péter</t>
  </si>
  <si>
    <t>114</t>
  </si>
  <si>
    <t>POGTAAP.PTE</t>
  </si>
  <si>
    <t>Porgányi Gergő</t>
  </si>
  <si>
    <t>115</t>
  </si>
  <si>
    <t>PODSABP.PTE</t>
  </si>
  <si>
    <t>Póti Dániel István</t>
  </si>
  <si>
    <t>116</t>
  </si>
  <si>
    <t>PODUAAP.PTE</t>
  </si>
  <si>
    <t>Povisel Dávid</t>
  </si>
  <si>
    <t>117</t>
  </si>
  <si>
    <t>PUKUAAP.PTE</t>
  </si>
  <si>
    <t>Puskás Klaudia</t>
  </si>
  <si>
    <t>118</t>
  </si>
  <si>
    <t>RARUAAP.PTE</t>
  </si>
  <si>
    <t>Rácz Roland</t>
  </si>
  <si>
    <t>119</t>
  </si>
  <si>
    <t>RAJUAAP.PTE</t>
  </si>
  <si>
    <t>Rajkai József</t>
  </si>
  <si>
    <t>120</t>
  </si>
  <si>
    <t>REETABP.PTE</t>
  </si>
  <si>
    <t>Reizer Ervin Eduard</t>
  </si>
  <si>
    <t>121</t>
  </si>
  <si>
    <t>SATRAAP.PTE</t>
  </si>
  <si>
    <t>Sági Tibor</t>
  </si>
  <si>
    <t>122</t>
  </si>
  <si>
    <t>SAVUAAP.PTE</t>
  </si>
  <si>
    <t>Sárközi Viktor</t>
  </si>
  <si>
    <t>123</t>
  </si>
  <si>
    <t>SCKUAAP.PTE</t>
  </si>
  <si>
    <t>Schneider Kristóf</t>
  </si>
  <si>
    <t>124</t>
  </si>
  <si>
    <t>SCKUACP.PTE</t>
  </si>
  <si>
    <t>Schrempf Klaudia</t>
  </si>
  <si>
    <t>125</t>
  </si>
  <si>
    <t>SCRTABP.PTE</t>
  </si>
  <si>
    <t>Schulcz Róbert</t>
  </si>
  <si>
    <t>126</t>
  </si>
  <si>
    <t>SETPAFP.PTE</t>
  </si>
  <si>
    <t>Seemann Tamás</t>
  </si>
  <si>
    <t>127</t>
  </si>
  <si>
    <t>SIFSABI.PTE</t>
  </si>
  <si>
    <t>Simon Ferenc</t>
  </si>
  <si>
    <t>128</t>
  </si>
  <si>
    <t>SOSSAAP.PTE</t>
  </si>
  <si>
    <t>Solt Szabolcs</t>
  </si>
  <si>
    <t>129</t>
  </si>
  <si>
    <t>SOATABP.PTE</t>
  </si>
  <si>
    <t>Sónyi András</t>
  </si>
  <si>
    <t>130</t>
  </si>
  <si>
    <t>SOBTAAP.PTE</t>
  </si>
  <si>
    <t>Soós Balázs</t>
  </si>
  <si>
    <t>131</t>
  </si>
  <si>
    <t>SZARAEP.PTE</t>
  </si>
  <si>
    <t>Szabó Attila</t>
  </si>
  <si>
    <t>132</t>
  </si>
  <si>
    <t>SZDTAAP.PTE</t>
  </si>
  <si>
    <t>Szabó Dániel</t>
  </si>
  <si>
    <t>133</t>
  </si>
  <si>
    <t>SZMSAAP.PTE</t>
  </si>
  <si>
    <t>Szabó Márk</t>
  </si>
  <si>
    <t>134</t>
  </si>
  <si>
    <t>SZZTAAP.PTE</t>
  </si>
  <si>
    <t>Szabó Zsolt</t>
  </si>
  <si>
    <t>135</t>
  </si>
  <si>
    <t>SZTUABP.PTE</t>
  </si>
  <si>
    <t>Szántó Tamás</t>
  </si>
  <si>
    <t>136</t>
  </si>
  <si>
    <t>SZPUACP.PTE</t>
  </si>
  <si>
    <t>Szilágyi Péter</t>
  </si>
  <si>
    <t>137</t>
  </si>
  <si>
    <t>TAIUAAP.PTE</t>
  </si>
  <si>
    <t>Taba Imre</t>
  </si>
  <si>
    <t>138</t>
  </si>
  <si>
    <t>TANTAAP.PTE</t>
  </si>
  <si>
    <t>Takács Norbert</t>
  </si>
  <si>
    <t>139</t>
  </si>
  <si>
    <t>TAIQAAP.PTE</t>
  </si>
  <si>
    <t>Tánczos István</t>
  </si>
  <si>
    <t>140</t>
  </si>
  <si>
    <t>TABTAAP.PTE</t>
  </si>
  <si>
    <t>Tar Balázs</t>
  </si>
  <si>
    <t>141</t>
  </si>
  <si>
    <t>TATRABP.PTE</t>
  </si>
  <si>
    <t xml:space="preserve">Tardik Tamás </t>
  </si>
  <si>
    <t>142</t>
  </si>
  <si>
    <t>TABUACP.PTE</t>
  </si>
  <si>
    <t xml:space="preserve">Tasnádi Balázs </t>
  </si>
  <si>
    <t>143</t>
  </si>
  <si>
    <t>TAASACP.PTE</t>
  </si>
  <si>
    <t>Tavali Attila</t>
  </si>
  <si>
    <t>144</t>
  </si>
  <si>
    <t>TEAQAAP.PTE</t>
  </si>
  <si>
    <t>Telegdi Attila</t>
  </si>
  <si>
    <t>145</t>
  </si>
  <si>
    <t>TONRAAP.PTE</t>
  </si>
  <si>
    <t>Tompos Norbert</t>
  </si>
  <si>
    <t>146</t>
  </si>
  <si>
    <t>TOBUAAP.PTE</t>
  </si>
  <si>
    <t>Tóth Balázs</t>
  </si>
  <si>
    <t>147</t>
  </si>
  <si>
    <t>TOMTAAP.PTE</t>
  </si>
  <si>
    <t>Tóth Máté</t>
  </si>
  <si>
    <t>148</t>
  </si>
  <si>
    <t>TOPUAAP.PTE</t>
  </si>
  <si>
    <t>Török Péter Gábor</t>
  </si>
  <si>
    <t>149</t>
  </si>
  <si>
    <t>VABSABP.PTE</t>
  </si>
  <si>
    <t xml:space="preserve">Varga Benjámin </t>
  </si>
  <si>
    <t>150</t>
  </si>
  <si>
    <t>VAMUAAP.PTE</t>
  </si>
  <si>
    <t>Vas Mihály</t>
  </si>
  <si>
    <t>151</t>
  </si>
  <si>
    <t>ZISUABP.PTE</t>
  </si>
  <si>
    <t xml:space="preserve">Zipf Sebastján </t>
  </si>
  <si>
    <t>152</t>
  </si>
  <si>
    <t>ZSMUABP.PTE</t>
  </si>
  <si>
    <t>Zsidó Márk Ferenc</t>
  </si>
  <si>
    <t>153</t>
  </si>
  <si>
    <t>ZSPUAAP.PTE</t>
  </si>
  <si>
    <t>Zsobrák Patrik</t>
  </si>
  <si>
    <t>PABRABP.PTE</t>
  </si>
  <si>
    <t>Patonai Balázs</t>
  </si>
  <si>
    <t>DANGEBP.PTE</t>
  </si>
  <si>
    <t>Dancs Géza</t>
  </si>
  <si>
    <t>a.m.</t>
  </si>
  <si>
    <t>Jav.05.28, 55 p</t>
  </si>
  <si>
    <t>a.m.:aláírás megtagadása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</si>
</sst>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workbookViewId="0" topLeftCell="A1">
      <selection activeCell="C4" sqref="A4:IV4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18.00390625" style="0" customWidth="1"/>
    <col min="4" max="4" width="12.7109375" style="0" customWidth="1"/>
    <col min="5" max="5" width="10.8515625" style="0" customWidth="1"/>
    <col min="6" max="6" width="12.7109375" style="0" customWidth="1"/>
    <col min="7" max="7" width="10.8515625" style="0" customWidth="1"/>
    <col min="8" max="8" width="15.00390625" style="0" customWidth="1"/>
    <col min="9" max="9" width="10.57421875" style="0" customWidth="1"/>
    <col min="10" max="10" width="14.7109375" style="0" customWidth="1"/>
    <col min="11" max="11" width="12.8515625" style="0" customWidth="1"/>
    <col min="12" max="12" width="12.8515625" style="0" bestFit="1" customWidth="1"/>
  </cols>
  <sheetData>
    <row r="1" spans="1:9" ht="2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12.75">
      <c r="A2" s="1"/>
    </row>
    <row r="3" spans="1:9" ht="13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3" ht="51">
      <c r="A4" t="s">
        <v>2</v>
      </c>
      <c r="B4" t="s">
        <v>3</v>
      </c>
      <c r="C4" s="13" t="s">
        <v>479</v>
      </c>
    </row>
    <row r="5" spans="1:12" ht="22.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/>
      <c r="J5" s="2" t="s">
        <v>12</v>
      </c>
      <c r="K5" s="2" t="s">
        <v>13</v>
      </c>
      <c r="L5" s="7" t="s">
        <v>478</v>
      </c>
    </row>
    <row r="6" spans="1:11" ht="12.75">
      <c r="A6" s="3" t="s">
        <v>14</v>
      </c>
      <c r="B6" s="3" t="s">
        <v>15</v>
      </c>
      <c r="C6" s="3" t="s">
        <v>16</v>
      </c>
      <c r="D6" s="3">
        <v>26</v>
      </c>
      <c r="E6" s="4">
        <f aca="true" t="shared" si="0" ref="E6:E37">D6/40*100</f>
        <v>65</v>
      </c>
      <c r="F6" s="3">
        <v>24</v>
      </c>
      <c r="G6" s="4">
        <f aca="true" t="shared" si="1" ref="G6:G37">F6/50*100</f>
        <v>48</v>
      </c>
      <c r="H6" s="5">
        <f aca="true" t="shared" si="2" ref="H6:H37">(E6+G6)/2</f>
        <v>56.5</v>
      </c>
      <c r="I6" s="3">
        <f>IF(AND(E6&gt;40,G6&gt;40),IF(H6&gt;85,5,IF(H6&gt;70,4,IF(H6&gt;55,3,IF(H6&gt;40,"vizsgázhat","javít")))),IF(H6&gt;40,"vizsgázhat","javít"))</f>
        <v>3</v>
      </c>
      <c r="K6" s="6"/>
    </row>
    <row r="7" spans="1:11" ht="12.75">
      <c r="A7" s="3" t="s">
        <v>17</v>
      </c>
      <c r="B7" s="3" t="s">
        <v>18</v>
      </c>
      <c r="C7" s="3" t="s">
        <v>19</v>
      </c>
      <c r="D7" s="7">
        <v>14</v>
      </c>
      <c r="E7" s="4">
        <f t="shared" si="0"/>
        <v>35</v>
      </c>
      <c r="F7" s="8"/>
      <c r="G7" s="4">
        <f t="shared" si="1"/>
        <v>0</v>
      </c>
      <c r="H7" s="5">
        <f t="shared" si="2"/>
        <v>17.5</v>
      </c>
      <c r="I7" s="3" t="s">
        <v>20</v>
      </c>
      <c r="J7">
        <v>21</v>
      </c>
      <c r="K7" s="9">
        <f>J7/46*100</f>
        <v>45.65217391304348</v>
      </c>
    </row>
    <row r="8" spans="1:11" ht="12.75">
      <c r="A8" s="3" t="s">
        <v>21</v>
      </c>
      <c r="B8" s="3" t="s">
        <v>22</v>
      </c>
      <c r="C8" s="3" t="s">
        <v>23</v>
      </c>
      <c r="D8" s="8"/>
      <c r="E8" s="4">
        <f t="shared" si="0"/>
        <v>0</v>
      </c>
      <c r="F8" s="8"/>
      <c r="G8" s="4">
        <f t="shared" si="1"/>
        <v>0</v>
      </c>
      <c r="H8" s="5">
        <f t="shared" si="2"/>
        <v>0</v>
      </c>
      <c r="I8" s="8" t="s">
        <v>477</v>
      </c>
      <c r="K8" s="6"/>
    </row>
    <row r="9" spans="1:11" ht="12.75">
      <c r="A9" s="3" t="s">
        <v>24</v>
      </c>
      <c r="B9" s="3" t="s">
        <v>25</v>
      </c>
      <c r="C9" s="3" t="s">
        <v>26</v>
      </c>
      <c r="D9" s="7">
        <v>8</v>
      </c>
      <c r="E9" s="4">
        <f t="shared" si="0"/>
        <v>20</v>
      </c>
      <c r="F9" s="8"/>
      <c r="G9" s="4">
        <f t="shared" si="1"/>
        <v>0</v>
      </c>
      <c r="H9" s="5">
        <f t="shared" si="2"/>
        <v>10</v>
      </c>
      <c r="I9" s="8" t="s">
        <v>477</v>
      </c>
      <c r="K9" s="6"/>
    </row>
    <row r="10" spans="1:11" ht="12.75">
      <c r="A10" s="3" t="s">
        <v>27</v>
      </c>
      <c r="B10" s="3" t="s">
        <v>28</v>
      </c>
      <c r="C10" s="3" t="s">
        <v>29</v>
      </c>
      <c r="D10" s="7">
        <v>18</v>
      </c>
      <c r="E10" s="4">
        <f t="shared" si="0"/>
        <v>45</v>
      </c>
      <c r="F10" s="3">
        <v>30</v>
      </c>
      <c r="G10" s="4">
        <f t="shared" si="1"/>
        <v>60</v>
      </c>
      <c r="H10" s="5">
        <f t="shared" si="2"/>
        <v>52.5</v>
      </c>
      <c r="I10" s="3" t="str">
        <f>IF(AND(E10&gt;40,G10&gt;40),IF(H10&gt;85,5,IF(H10&gt;70,4,IF(H10&gt;55,3,IF(H10&gt;40,"vizsgázhat","javít")))),IF(H10&gt;40,"vizsgázhat","javít"))</f>
        <v>vizsgázhat</v>
      </c>
      <c r="K10" s="6"/>
    </row>
    <row r="11" spans="1:11" ht="12.75">
      <c r="A11" s="3" t="s">
        <v>30</v>
      </c>
      <c r="B11" s="3" t="s">
        <v>31</v>
      </c>
      <c r="C11" s="3" t="s">
        <v>32</v>
      </c>
      <c r="D11" s="3">
        <v>25</v>
      </c>
      <c r="E11" s="4">
        <f t="shared" si="0"/>
        <v>62.5</v>
      </c>
      <c r="F11" s="3">
        <v>30</v>
      </c>
      <c r="G11" s="4">
        <f t="shared" si="1"/>
        <v>60</v>
      </c>
      <c r="H11" s="5">
        <f t="shared" si="2"/>
        <v>61.25</v>
      </c>
      <c r="I11" s="3">
        <f>IF(AND(E11&gt;40,G11&gt;40),IF(H11&gt;85,5,IF(H11&gt;70,4,IF(H11&gt;55,3,IF(H11&gt;40,"vizsgázhat","javít")))),IF(H11&gt;40,"vizsgázhat","javít"))</f>
        <v>3</v>
      </c>
      <c r="K11" s="6"/>
    </row>
    <row r="12" spans="1:11" ht="12.75">
      <c r="A12" s="3" t="s">
        <v>33</v>
      </c>
      <c r="B12" s="3" t="s">
        <v>34</v>
      </c>
      <c r="C12" s="3" t="s">
        <v>35</v>
      </c>
      <c r="D12" s="8"/>
      <c r="E12" s="4">
        <f t="shared" si="0"/>
        <v>0</v>
      </c>
      <c r="F12" s="8"/>
      <c r="G12" s="4">
        <f t="shared" si="1"/>
        <v>0</v>
      </c>
      <c r="H12" s="5">
        <f t="shared" si="2"/>
        <v>0</v>
      </c>
      <c r="I12" s="8" t="s">
        <v>477</v>
      </c>
      <c r="K12" s="6"/>
    </row>
    <row r="13" spans="1:12" ht="12.75">
      <c r="A13" s="3" t="s">
        <v>36</v>
      </c>
      <c r="B13" s="3" t="s">
        <v>37</v>
      </c>
      <c r="C13" s="3" t="s">
        <v>38</v>
      </c>
      <c r="D13" s="3">
        <v>18</v>
      </c>
      <c r="E13" s="4">
        <f t="shared" si="0"/>
        <v>45</v>
      </c>
      <c r="F13" s="8"/>
      <c r="G13" s="4">
        <f t="shared" si="1"/>
        <v>0</v>
      </c>
      <c r="H13" s="5">
        <f t="shared" si="2"/>
        <v>22.5</v>
      </c>
      <c r="I13" s="8" t="s">
        <v>477</v>
      </c>
      <c r="K13" s="6"/>
      <c r="L13">
        <v>11</v>
      </c>
    </row>
    <row r="14" spans="1:11" ht="12.75">
      <c r="A14" s="3" t="s">
        <v>39</v>
      </c>
      <c r="B14" s="3" t="s">
        <v>40</v>
      </c>
      <c r="C14" s="3" t="s">
        <v>41</v>
      </c>
      <c r="D14" s="7">
        <v>12</v>
      </c>
      <c r="E14" s="4">
        <f t="shared" si="0"/>
        <v>30</v>
      </c>
      <c r="F14" s="3">
        <v>9</v>
      </c>
      <c r="G14" s="4">
        <f t="shared" si="1"/>
        <v>18</v>
      </c>
      <c r="H14" s="5">
        <f t="shared" si="2"/>
        <v>24</v>
      </c>
      <c r="I14" s="8" t="s">
        <v>477</v>
      </c>
      <c r="K14" s="6"/>
    </row>
    <row r="15" spans="1:11" ht="12.75">
      <c r="A15" s="3" t="s">
        <v>42</v>
      </c>
      <c r="B15" s="3" t="s">
        <v>43</v>
      </c>
      <c r="C15" s="3" t="s">
        <v>44</v>
      </c>
      <c r="D15" s="3">
        <v>15</v>
      </c>
      <c r="E15" s="4">
        <f t="shared" si="0"/>
        <v>37.5</v>
      </c>
      <c r="F15" s="3">
        <v>22</v>
      </c>
      <c r="G15" s="4">
        <f t="shared" si="1"/>
        <v>44</v>
      </c>
      <c r="H15" s="5">
        <f t="shared" si="2"/>
        <v>40.75</v>
      </c>
      <c r="I15" s="3" t="str">
        <f>IF(AND(E15&gt;40,G15&gt;40),IF(H15&gt;85,5,IF(H15&gt;70,4,IF(H15&gt;55,3,IF(H15&gt;40,"vizsgázhat","javít")))),IF(H15&gt;40,"vizsgázhat","javít"))</f>
        <v>vizsgázhat</v>
      </c>
      <c r="K15" s="6"/>
    </row>
    <row r="16" spans="1:11" ht="12.75">
      <c r="A16" s="3" t="s">
        <v>45</v>
      </c>
      <c r="B16" s="3" t="s">
        <v>46</v>
      </c>
      <c r="C16" s="3" t="s">
        <v>47</v>
      </c>
      <c r="D16" s="8"/>
      <c r="E16" s="4">
        <f t="shared" si="0"/>
        <v>0</v>
      </c>
      <c r="F16" s="8"/>
      <c r="G16" s="4">
        <f t="shared" si="1"/>
        <v>0</v>
      </c>
      <c r="H16" s="5">
        <f t="shared" si="2"/>
        <v>0</v>
      </c>
      <c r="I16" s="8" t="s">
        <v>477</v>
      </c>
      <c r="K16" s="6"/>
    </row>
    <row r="17" spans="1:11" ht="12.75">
      <c r="A17" s="3" t="s">
        <v>48</v>
      </c>
      <c r="B17" s="3" t="s">
        <v>49</v>
      </c>
      <c r="C17" s="3" t="s">
        <v>50</v>
      </c>
      <c r="D17" s="7">
        <v>8</v>
      </c>
      <c r="E17" s="4">
        <f t="shared" si="0"/>
        <v>20</v>
      </c>
      <c r="F17" s="3">
        <v>10</v>
      </c>
      <c r="G17" s="4">
        <f t="shared" si="1"/>
        <v>20</v>
      </c>
      <c r="H17" s="5">
        <f t="shared" si="2"/>
        <v>20</v>
      </c>
      <c r="I17" s="8" t="s">
        <v>477</v>
      </c>
      <c r="K17" s="6"/>
    </row>
    <row r="18" spans="1:12" ht="12.75">
      <c r="A18" s="3" t="s">
        <v>51</v>
      </c>
      <c r="B18" s="3" t="s">
        <v>52</v>
      </c>
      <c r="C18" s="3" t="s">
        <v>53</v>
      </c>
      <c r="D18" s="7">
        <v>3</v>
      </c>
      <c r="E18" s="4">
        <f t="shared" si="0"/>
        <v>7.5</v>
      </c>
      <c r="F18" s="3">
        <v>14</v>
      </c>
      <c r="G18" s="4">
        <f t="shared" si="1"/>
        <v>28.000000000000004</v>
      </c>
      <c r="H18" s="5">
        <f t="shared" si="2"/>
        <v>17.75</v>
      </c>
      <c r="I18" s="8" t="s">
        <v>20</v>
      </c>
      <c r="K18" s="6"/>
      <c r="L18">
        <v>25</v>
      </c>
    </row>
    <row r="19" spans="1:11" ht="12.75">
      <c r="A19" s="3" t="s">
        <v>54</v>
      </c>
      <c r="B19" s="3" t="s">
        <v>55</v>
      </c>
      <c r="C19" s="3" t="s">
        <v>56</v>
      </c>
      <c r="D19" s="8"/>
      <c r="E19" s="4">
        <f t="shared" si="0"/>
        <v>0</v>
      </c>
      <c r="F19" s="3">
        <v>0</v>
      </c>
      <c r="G19" s="4">
        <f t="shared" si="1"/>
        <v>0</v>
      </c>
      <c r="H19" s="5">
        <f t="shared" si="2"/>
        <v>0</v>
      </c>
      <c r="I19" s="3" t="s">
        <v>20</v>
      </c>
      <c r="J19">
        <v>29</v>
      </c>
      <c r="K19" s="9">
        <f>J19/46*100</f>
        <v>63.04347826086957</v>
      </c>
    </row>
    <row r="20" spans="1:12" ht="12.75">
      <c r="A20" s="3" t="s">
        <v>57</v>
      </c>
      <c r="B20" s="3" t="s">
        <v>58</v>
      </c>
      <c r="C20" s="3" t="s">
        <v>59</v>
      </c>
      <c r="D20" s="3">
        <v>16</v>
      </c>
      <c r="E20" s="4">
        <f t="shared" si="0"/>
        <v>40</v>
      </c>
      <c r="F20" s="3">
        <v>9</v>
      </c>
      <c r="G20" s="4">
        <f t="shared" si="1"/>
        <v>18</v>
      </c>
      <c r="H20" s="5">
        <f t="shared" si="2"/>
        <v>29</v>
      </c>
      <c r="I20" s="8" t="s">
        <v>477</v>
      </c>
      <c r="K20" s="6"/>
      <c r="L20">
        <v>16</v>
      </c>
    </row>
    <row r="21" spans="1:11" ht="12.75">
      <c r="A21" s="3" t="s">
        <v>60</v>
      </c>
      <c r="B21" s="3" t="s">
        <v>61</v>
      </c>
      <c r="C21" s="3" t="s">
        <v>62</v>
      </c>
      <c r="D21" s="7">
        <v>9</v>
      </c>
      <c r="E21" s="4">
        <f t="shared" si="0"/>
        <v>22.5</v>
      </c>
      <c r="F21" s="3">
        <v>12</v>
      </c>
      <c r="G21" s="4">
        <f t="shared" si="1"/>
        <v>24</v>
      </c>
      <c r="H21" s="5">
        <f t="shared" si="2"/>
        <v>23.25</v>
      </c>
      <c r="I21" s="8" t="s">
        <v>477</v>
      </c>
      <c r="J21">
        <v>2</v>
      </c>
      <c r="K21" s="6">
        <v>4</v>
      </c>
    </row>
    <row r="22" spans="1:11" ht="12.75">
      <c r="A22" s="3" t="s">
        <v>63</v>
      </c>
      <c r="B22" s="3" t="s">
        <v>64</v>
      </c>
      <c r="C22" s="3" t="s">
        <v>65</v>
      </c>
      <c r="D22" s="3">
        <v>26</v>
      </c>
      <c r="E22" s="4">
        <f t="shared" si="0"/>
        <v>65</v>
      </c>
      <c r="F22" s="3">
        <v>10</v>
      </c>
      <c r="G22" s="4">
        <f t="shared" si="1"/>
        <v>20</v>
      </c>
      <c r="H22" s="5">
        <f t="shared" si="2"/>
        <v>42.5</v>
      </c>
      <c r="I22" s="3" t="str">
        <f>IF(AND(E22&gt;40,G22&gt;40),IF(H22&gt;85,5,IF(H22&gt;70,4,IF(H22&gt;55,3,IF(H22&gt;40,"vizsgázhat","javít")))),IF(H22&gt;40,"vizsgázhat","javít"))</f>
        <v>vizsgázhat</v>
      </c>
      <c r="K22" s="6"/>
    </row>
    <row r="23" spans="1:11" ht="12.75">
      <c r="A23" s="3" t="s">
        <v>66</v>
      </c>
      <c r="B23" s="3" t="s">
        <v>67</v>
      </c>
      <c r="C23" s="3" t="s">
        <v>68</v>
      </c>
      <c r="D23" s="3">
        <v>6</v>
      </c>
      <c r="E23" s="4">
        <f t="shared" si="0"/>
        <v>15</v>
      </c>
      <c r="F23" s="3">
        <v>15</v>
      </c>
      <c r="G23" s="4">
        <f t="shared" si="1"/>
        <v>30</v>
      </c>
      <c r="H23" s="5">
        <f t="shared" si="2"/>
        <v>22.5</v>
      </c>
      <c r="I23" s="8" t="s">
        <v>477</v>
      </c>
      <c r="K23" s="6"/>
    </row>
    <row r="24" spans="1:11" ht="12.75">
      <c r="A24" s="3" t="s">
        <v>69</v>
      </c>
      <c r="B24" s="3" t="s">
        <v>70</v>
      </c>
      <c r="C24" s="3" t="s">
        <v>71</v>
      </c>
      <c r="D24" s="3">
        <v>11</v>
      </c>
      <c r="E24" s="4">
        <f t="shared" si="0"/>
        <v>27.500000000000004</v>
      </c>
      <c r="F24" s="3">
        <v>8</v>
      </c>
      <c r="G24" s="4">
        <f t="shared" si="1"/>
        <v>16</v>
      </c>
      <c r="H24" s="5">
        <f t="shared" si="2"/>
        <v>21.75</v>
      </c>
      <c r="I24" s="8" t="s">
        <v>477</v>
      </c>
      <c r="K24" s="6"/>
    </row>
    <row r="25" spans="1:11" ht="12.75">
      <c r="A25" s="3" t="s">
        <v>72</v>
      </c>
      <c r="B25" s="3" t="s">
        <v>73</v>
      </c>
      <c r="C25" s="3" t="s">
        <v>74</v>
      </c>
      <c r="D25" s="8"/>
      <c r="E25" s="4">
        <f t="shared" si="0"/>
        <v>0</v>
      </c>
      <c r="F25" s="8"/>
      <c r="G25" s="4">
        <f t="shared" si="1"/>
        <v>0</v>
      </c>
      <c r="H25" s="5">
        <f t="shared" si="2"/>
        <v>0</v>
      </c>
      <c r="I25" s="8" t="s">
        <v>477</v>
      </c>
      <c r="K25" s="6"/>
    </row>
    <row r="26" spans="1:11" ht="12.75">
      <c r="A26" s="3" t="s">
        <v>75</v>
      </c>
      <c r="B26" s="3" t="s">
        <v>76</v>
      </c>
      <c r="C26" s="3" t="s">
        <v>77</v>
      </c>
      <c r="D26" s="3">
        <v>20</v>
      </c>
      <c r="E26" s="4">
        <f t="shared" si="0"/>
        <v>50</v>
      </c>
      <c r="F26" s="3">
        <v>22</v>
      </c>
      <c r="G26" s="4">
        <f t="shared" si="1"/>
        <v>44</v>
      </c>
      <c r="H26" s="5">
        <f t="shared" si="2"/>
        <v>47</v>
      </c>
      <c r="I26" s="3" t="str">
        <f>IF(AND(E26&gt;40,G26&gt;40),IF(H26&gt;85,5,IF(H26&gt;70,4,IF(H26&gt;55,3,IF(H26&gt;40,"vizsgázhat","javít")))),IF(H26&gt;40,"vizsgázhat","javít"))</f>
        <v>vizsgázhat</v>
      </c>
      <c r="K26" s="6"/>
    </row>
    <row r="27" spans="1:12" ht="12.75">
      <c r="A27" s="3" t="s">
        <v>78</v>
      </c>
      <c r="B27" s="3" t="s">
        <v>79</v>
      </c>
      <c r="C27" s="3" t="s">
        <v>80</v>
      </c>
      <c r="D27" s="7">
        <v>15</v>
      </c>
      <c r="E27" s="4">
        <f t="shared" si="0"/>
        <v>37.5</v>
      </c>
      <c r="F27" s="3">
        <v>16</v>
      </c>
      <c r="G27" s="4">
        <f t="shared" si="1"/>
        <v>32</v>
      </c>
      <c r="H27" s="5">
        <f t="shared" si="2"/>
        <v>34.75</v>
      </c>
      <c r="I27" s="8" t="s">
        <v>20</v>
      </c>
      <c r="K27" s="6"/>
      <c r="L27">
        <v>26</v>
      </c>
    </row>
    <row r="28" spans="1:12" ht="12.75">
      <c r="A28" s="3" t="s">
        <v>81</v>
      </c>
      <c r="B28" s="3" t="s">
        <v>82</v>
      </c>
      <c r="C28" s="3" t="s">
        <v>83</v>
      </c>
      <c r="D28" s="7">
        <v>16</v>
      </c>
      <c r="E28" s="4">
        <f t="shared" si="0"/>
        <v>40</v>
      </c>
      <c r="F28" s="3">
        <v>5</v>
      </c>
      <c r="G28" s="4">
        <f t="shared" si="1"/>
        <v>10</v>
      </c>
      <c r="H28" s="5">
        <f t="shared" si="2"/>
        <v>25</v>
      </c>
      <c r="I28" s="8" t="s">
        <v>477</v>
      </c>
      <c r="K28" s="6"/>
      <c r="L28">
        <v>5</v>
      </c>
    </row>
    <row r="29" spans="1:12" ht="12.75">
      <c r="A29" s="3" t="s">
        <v>84</v>
      </c>
      <c r="B29" s="3" t="s">
        <v>85</v>
      </c>
      <c r="C29" s="3" t="s">
        <v>86</v>
      </c>
      <c r="D29" s="3">
        <v>8</v>
      </c>
      <c r="E29" s="4">
        <f t="shared" si="0"/>
        <v>20</v>
      </c>
      <c r="F29" s="3">
        <v>3</v>
      </c>
      <c r="G29" s="4">
        <f t="shared" si="1"/>
        <v>6</v>
      </c>
      <c r="H29" s="5">
        <f t="shared" si="2"/>
        <v>13</v>
      </c>
      <c r="I29" s="8" t="s">
        <v>477</v>
      </c>
      <c r="K29" s="6"/>
      <c r="L29">
        <v>2</v>
      </c>
    </row>
    <row r="30" spans="1:11" ht="12.75">
      <c r="A30" s="3" t="s">
        <v>87</v>
      </c>
      <c r="B30" s="3" t="s">
        <v>88</v>
      </c>
      <c r="C30" s="3" t="s">
        <v>89</v>
      </c>
      <c r="D30" s="3">
        <v>14</v>
      </c>
      <c r="E30" s="4">
        <f t="shared" si="0"/>
        <v>35</v>
      </c>
      <c r="F30" s="3">
        <v>23</v>
      </c>
      <c r="G30" s="4">
        <f t="shared" si="1"/>
        <v>46</v>
      </c>
      <c r="H30" s="5">
        <f t="shared" si="2"/>
        <v>40.5</v>
      </c>
      <c r="I30" s="3" t="str">
        <f>IF(AND(E30&gt;40,G30&gt;40),IF(H30&gt;85,5,IF(H30&gt;70,4,IF(H30&gt;55,3,IF(H30&gt;40,"vizsgázhat","javít")))),IF(H30&gt;40,"vizsgázhat","javít"))</f>
        <v>vizsgázhat</v>
      </c>
      <c r="K30" s="6"/>
    </row>
    <row r="31" spans="1:11" ht="12.75">
      <c r="A31" s="3" t="s">
        <v>90</v>
      </c>
      <c r="B31" s="3" t="s">
        <v>91</v>
      </c>
      <c r="C31" s="3" t="s">
        <v>92</v>
      </c>
      <c r="D31" s="7">
        <v>20</v>
      </c>
      <c r="E31" s="4">
        <f t="shared" si="0"/>
        <v>50</v>
      </c>
      <c r="F31" s="3">
        <v>16</v>
      </c>
      <c r="G31" s="4">
        <f t="shared" si="1"/>
        <v>32</v>
      </c>
      <c r="H31" s="5">
        <f t="shared" si="2"/>
        <v>41</v>
      </c>
      <c r="I31" s="3" t="str">
        <f>IF(AND(E31&gt;40,G31&gt;40),IF(H31&gt;85,5,IF(H31&gt;70,4,IF(H31&gt;55,3,IF(H31&gt;40,"vizsgázhat","javít")))),IF(H31&gt;40,"vizsgázhat","javít"))</f>
        <v>vizsgázhat</v>
      </c>
      <c r="K31" s="6"/>
    </row>
    <row r="32" spans="1:11" ht="12.75">
      <c r="A32" s="3" t="s">
        <v>93</v>
      </c>
      <c r="B32" s="3" t="s">
        <v>94</v>
      </c>
      <c r="C32" s="3" t="s">
        <v>95</v>
      </c>
      <c r="D32" s="7">
        <v>19</v>
      </c>
      <c r="E32" s="4">
        <f t="shared" si="0"/>
        <v>47.5</v>
      </c>
      <c r="F32" s="3">
        <v>13</v>
      </c>
      <c r="G32" s="4">
        <f t="shared" si="1"/>
        <v>26</v>
      </c>
      <c r="H32" s="5">
        <f t="shared" si="2"/>
        <v>36.75</v>
      </c>
      <c r="I32" s="8" t="s">
        <v>477</v>
      </c>
      <c r="K32" s="6"/>
    </row>
    <row r="33" spans="1:11" ht="12.75">
      <c r="A33" s="3" t="s">
        <v>96</v>
      </c>
      <c r="B33" s="3" t="s">
        <v>97</v>
      </c>
      <c r="C33" s="3" t="s">
        <v>98</v>
      </c>
      <c r="D33" s="3">
        <v>26</v>
      </c>
      <c r="E33" s="4">
        <f t="shared" si="0"/>
        <v>65</v>
      </c>
      <c r="F33" s="3">
        <v>27</v>
      </c>
      <c r="G33" s="4">
        <f t="shared" si="1"/>
        <v>54</v>
      </c>
      <c r="H33" s="5">
        <f t="shared" si="2"/>
        <v>59.5</v>
      </c>
      <c r="I33" s="3">
        <f>IF(AND(E33&gt;40,G33&gt;40),IF(H33&gt;85,5,IF(H33&gt;70,4,IF(H33&gt;55,3,IF(H33&gt;40,"vizsgázhat","javít")))),IF(H33&gt;40,"vizsgázhat","javít"))</f>
        <v>3</v>
      </c>
      <c r="K33" s="6"/>
    </row>
    <row r="34" spans="1:11" ht="12.75">
      <c r="A34" s="3" t="s">
        <v>99</v>
      </c>
      <c r="B34" s="3" t="s">
        <v>100</v>
      </c>
      <c r="C34" s="3" t="s">
        <v>101</v>
      </c>
      <c r="D34" s="7">
        <v>12</v>
      </c>
      <c r="E34" s="4">
        <f t="shared" si="0"/>
        <v>30</v>
      </c>
      <c r="F34" s="3">
        <v>21</v>
      </c>
      <c r="G34" s="4">
        <f t="shared" si="1"/>
        <v>42</v>
      </c>
      <c r="H34" s="5">
        <f t="shared" si="2"/>
        <v>36</v>
      </c>
      <c r="I34" s="3" t="s">
        <v>20</v>
      </c>
      <c r="J34">
        <v>20</v>
      </c>
      <c r="K34" s="9">
        <f>J34/46*100</f>
        <v>43.47826086956522</v>
      </c>
    </row>
    <row r="35" spans="1:11" ht="12.75">
      <c r="A35" s="3" t="s">
        <v>102</v>
      </c>
      <c r="B35" s="3" t="s">
        <v>103</v>
      </c>
      <c r="C35" s="3" t="s">
        <v>104</v>
      </c>
      <c r="D35" s="7">
        <v>16</v>
      </c>
      <c r="E35" s="4">
        <f t="shared" si="0"/>
        <v>40</v>
      </c>
      <c r="F35" s="8"/>
      <c r="G35" s="4">
        <f t="shared" si="1"/>
        <v>0</v>
      </c>
      <c r="H35" s="5">
        <f t="shared" si="2"/>
        <v>20</v>
      </c>
      <c r="I35" s="8" t="s">
        <v>477</v>
      </c>
      <c r="K35" s="9"/>
    </row>
    <row r="36" spans="1:11" ht="12.75">
      <c r="A36" s="3" t="s">
        <v>105</v>
      </c>
      <c r="B36" s="3" t="s">
        <v>106</v>
      </c>
      <c r="C36" s="3" t="s">
        <v>107</v>
      </c>
      <c r="D36" s="3">
        <v>9</v>
      </c>
      <c r="E36" s="4">
        <f t="shared" si="0"/>
        <v>22.5</v>
      </c>
      <c r="F36" s="3">
        <v>11</v>
      </c>
      <c r="G36" s="4">
        <f t="shared" si="1"/>
        <v>22</v>
      </c>
      <c r="H36" s="5">
        <f t="shared" si="2"/>
        <v>22.25</v>
      </c>
      <c r="I36" s="3" t="s">
        <v>20</v>
      </c>
      <c r="J36">
        <v>20</v>
      </c>
      <c r="K36" s="9">
        <f>J36/46*100</f>
        <v>43.47826086956522</v>
      </c>
    </row>
    <row r="37" spans="1:11" ht="12.75">
      <c r="A37" s="3" t="s">
        <v>108</v>
      </c>
      <c r="B37" s="3" t="s">
        <v>109</v>
      </c>
      <c r="C37" s="3" t="s">
        <v>110</v>
      </c>
      <c r="D37" s="3">
        <v>21</v>
      </c>
      <c r="E37" s="4">
        <f t="shared" si="0"/>
        <v>52.5</v>
      </c>
      <c r="F37" s="3">
        <v>25</v>
      </c>
      <c r="G37" s="4">
        <f t="shared" si="1"/>
        <v>50</v>
      </c>
      <c r="H37" s="5">
        <f t="shared" si="2"/>
        <v>51.25</v>
      </c>
      <c r="I37" s="3" t="str">
        <f>IF(AND(E37&gt;40,G37&gt;40),IF(H37&gt;85,5,IF(H37&gt;70,4,IF(H37&gt;55,3,IF(H37&gt;40,"vizsgázhat","javít")))),IF(H37&gt;40,"vizsgázhat","javít"))</f>
        <v>vizsgázhat</v>
      </c>
      <c r="K37" s="9"/>
    </row>
    <row r="38" spans="1:11" ht="12.75">
      <c r="A38" s="3" t="s">
        <v>111</v>
      </c>
      <c r="B38" s="3" t="s">
        <v>112</v>
      </c>
      <c r="C38" s="3" t="s">
        <v>113</v>
      </c>
      <c r="D38" s="3">
        <v>28</v>
      </c>
      <c r="E38" s="4">
        <f aca="true" t="shared" si="3" ref="E38:E69">D38/40*100</f>
        <v>70</v>
      </c>
      <c r="F38" s="3">
        <v>34</v>
      </c>
      <c r="G38" s="4">
        <f aca="true" t="shared" si="4" ref="G38:G69">F38/50*100</f>
        <v>68</v>
      </c>
      <c r="H38" s="5">
        <f aca="true" t="shared" si="5" ref="H38:H69">(E38+G38)/2</f>
        <v>69</v>
      </c>
      <c r="I38" s="3">
        <f>IF(AND(E38&gt;40,G38&gt;40),IF(H38&gt;85,5,IF(H38&gt;70,4,IF(H38&gt;55,3,IF(H38&gt;40,"vizsgázhat","javít")))),IF(H38&gt;40,"vizsgázhat","javít"))</f>
        <v>3</v>
      </c>
      <c r="K38" s="9"/>
    </row>
    <row r="39" spans="1:11" ht="12.75">
      <c r="A39" s="3" t="s">
        <v>114</v>
      </c>
      <c r="B39" s="3" t="s">
        <v>115</v>
      </c>
      <c r="C39" s="3" t="s">
        <v>116</v>
      </c>
      <c r="D39" s="3">
        <v>3</v>
      </c>
      <c r="E39" s="4">
        <f t="shared" si="3"/>
        <v>7.5</v>
      </c>
      <c r="F39" s="8"/>
      <c r="G39" s="4">
        <f t="shared" si="4"/>
        <v>0</v>
      </c>
      <c r="H39" s="5">
        <f t="shared" si="5"/>
        <v>3.75</v>
      </c>
      <c r="I39" s="8" t="s">
        <v>477</v>
      </c>
      <c r="K39" s="9"/>
    </row>
    <row r="40" spans="1:11" ht="12.75">
      <c r="A40" s="3" t="s">
        <v>117</v>
      </c>
      <c r="B40" s="3" t="s">
        <v>118</v>
      </c>
      <c r="C40" s="3" t="s">
        <v>119</v>
      </c>
      <c r="D40" s="8"/>
      <c r="E40" s="4">
        <f t="shared" si="3"/>
        <v>0</v>
      </c>
      <c r="F40" s="8"/>
      <c r="G40" s="4">
        <f t="shared" si="4"/>
        <v>0</v>
      </c>
      <c r="H40" s="5">
        <f t="shared" si="5"/>
        <v>0</v>
      </c>
      <c r="I40" s="8" t="s">
        <v>477</v>
      </c>
      <c r="K40" s="9"/>
    </row>
    <row r="41" spans="1:11" ht="12.75">
      <c r="A41" s="3" t="s">
        <v>120</v>
      </c>
      <c r="B41" s="3" t="s">
        <v>121</v>
      </c>
      <c r="C41" s="3" t="s">
        <v>122</v>
      </c>
      <c r="D41" s="3">
        <v>20</v>
      </c>
      <c r="E41" s="4">
        <f t="shared" si="3"/>
        <v>50</v>
      </c>
      <c r="F41" s="3">
        <v>31</v>
      </c>
      <c r="G41" s="4">
        <f t="shared" si="4"/>
        <v>62</v>
      </c>
      <c r="H41" s="5">
        <f t="shared" si="5"/>
        <v>56</v>
      </c>
      <c r="I41" s="3">
        <f>IF(AND(E41&gt;40,G41&gt;40),IF(H41&gt;85,5,IF(H41&gt;70,4,IF(H41&gt;55,3,IF(H41&gt;40,"vizsgázhat","javít")))),IF(H41&gt;40,"vizsgázhat","javít"))</f>
        <v>3</v>
      </c>
      <c r="K41" s="9"/>
    </row>
    <row r="42" spans="1:12" ht="12.75">
      <c r="A42" s="3" t="s">
        <v>123</v>
      </c>
      <c r="B42" s="3" t="s">
        <v>124</v>
      </c>
      <c r="C42" s="3" t="s">
        <v>125</v>
      </c>
      <c r="D42" s="3">
        <v>14</v>
      </c>
      <c r="E42" s="4">
        <f t="shared" si="3"/>
        <v>35</v>
      </c>
      <c r="F42" s="3">
        <v>21</v>
      </c>
      <c r="G42" s="4">
        <f t="shared" si="4"/>
        <v>42</v>
      </c>
      <c r="H42" s="5">
        <f t="shared" si="5"/>
        <v>38.5</v>
      </c>
      <c r="I42" s="8" t="s">
        <v>477</v>
      </c>
      <c r="K42" s="9"/>
      <c r="L42">
        <v>18</v>
      </c>
    </row>
    <row r="43" spans="1:11" ht="12.75">
      <c r="A43" s="3" t="s">
        <v>126</v>
      </c>
      <c r="B43" s="3" t="s">
        <v>127</v>
      </c>
      <c r="C43" s="3" t="s">
        <v>128</v>
      </c>
      <c r="D43" s="3">
        <v>10</v>
      </c>
      <c r="E43" s="4">
        <f t="shared" si="3"/>
        <v>25</v>
      </c>
      <c r="F43" s="3">
        <v>6</v>
      </c>
      <c r="G43" s="4">
        <f t="shared" si="4"/>
        <v>12</v>
      </c>
      <c r="H43" s="5">
        <f t="shared" si="5"/>
        <v>18.5</v>
      </c>
      <c r="I43" s="8" t="s">
        <v>477</v>
      </c>
      <c r="J43">
        <v>11</v>
      </c>
      <c r="K43" s="9">
        <f>J43/46*100</f>
        <v>23.91304347826087</v>
      </c>
    </row>
    <row r="44" spans="1:11" ht="12.75">
      <c r="A44" s="3" t="s">
        <v>129</v>
      </c>
      <c r="B44" s="3" t="s">
        <v>130</v>
      </c>
      <c r="C44" s="3" t="s">
        <v>131</v>
      </c>
      <c r="D44" s="7">
        <v>0</v>
      </c>
      <c r="E44" s="4">
        <f t="shared" si="3"/>
        <v>0</v>
      </c>
      <c r="F44" s="8"/>
      <c r="G44" s="4">
        <f t="shared" si="4"/>
        <v>0</v>
      </c>
      <c r="H44" s="5">
        <f t="shared" si="5"/>
        <v>0</v>
      </c>
      <c r="I44" s="8" t="s">
        <v>477</v>
      </c>
      <c r="K44" s="6"/>
    </row>
    <row r="45" spans="1:11" ht="12.75">
      <c r="A45" s="3" t="s">
        <v>132</v>
      </c>
      <c r="B45" s="3" t="s">
        <v>133</v>
      </c>
      <c r="C45" s="3" t="s">
        <v>134</v>
      </c>
      <c r="D45" s="8"/>
      <c r="E45" s="4">
        <f t="shared" si="3"/>
        <v>0</v>
      </c>
      <c r="F45" s="8"/>
      <c r="G45" s="4">
        <f t="shared" si="4"/>
        <v>0</v>
      </c>
      <c r="H45" s="5">
        <f t="shared" si="5"/>
        <v>0</v>
      </c>
      <c r="I45" s="8" t="s">
        <v>477</v>
      </c>
      <c r="K45" s="6"/>
    </row>
    <row r="46" spans="1:11" ht="12.75">
      <c r="A46" s="3" t="s">
        <v>135</v>
      </c>
      <c r="B46" s="3" t="s">
        <v>136</v>
      </c>
      <c r="C46" s="3" t="s">
        <v>137</v>
      </c>
      <c r="D46" s="7">
        <v>0</v>
      </c>
      <c r="E46" s="4">
        <f t="shared" si="3"/>
        <v>0</v>
      </c>
      <c r="F46" s="8"/>
      <c r="G46" s="4">
        <f t="shared" si="4"/>
        <v>0</v>
      </c>
      <c r="H46" s="5">
        <f t="shared" si="5"/>
        <v>0</v>
      </c>
      <c r="I46" s="8" t="s">
        <v>477</v>
      </c>
      <c r="K46" s="6"/>
    </row>
    <row r="47" spans="1:11" ht="12.75">
      <c r="A47" s="3" t="s">
        <v>138</v>
      </c>
      <c r="B47" s="3" t="s">
        <v>139</v>
      </c>
      <c r="C47" s="3" t="s">
        <v>140</v>
      </c>
      <c r="D47" s="3">
        <v>7</v>
      </c>
      <c r="E47" s="4">
        <f t="shared" si="3"/>
        <v>17.5</v>
      </c>
      <c r="F47" s="3">
        <v>10</v>
      </c>
      <c r="G47" s="4">
        <f t="shared" si="4"/>
        <v>20</v>
      </c>
      <c r="H47" s="5">
        <f t="shared" si="5"/>
        <v>18.75</v>
      </c>
      <c r="I47" s="8" t="s">
        <v>477</v>
      </c>
      <c r="J47">
        <v>13</v>
      </c>
      <c r="K47" s="6">
        <v>28</v>
      </c>
    </row>
    <row r="48" spans="1:11" ht="12.75">
      <c r="A48" s="3" t="s">
        <v>141</v>
      </c>
      <c r="B48" s="3" t="s">
        <v>142</v>
      </c>
      <c r="C48" s="3" t="s">
        <v>143</v>
      </c>
      <c r="D48" s="8"/>
      <c r="E48" s="4">
        <f t="shared" si="3"/>
        <v>0</v>
      </c>
      <c r="F48" s="8"/>
      <c r="G48" s="4">
        <f t="shared" si="4"/>
        <v>0</v>
      </c>
      <c r="H48" s="5">
        <f t="shared" si="5"/>
        <v>0</v>
      </c>
      <c r="I48" s="8" t="s">
        <v>477</v>
      </c>
      <c r="K48" s="6"/>
    </row>
    <row r="49" spans="1:11" ht="12.75">
      <c r="A49" s="3" t="s">
        <v>144</v>
      </c>
      <c r="B49" s="3" t="s">
        <v>145</v>
      </c>
      <c r="C49" s="3" t="s">
        <v>146</v>
      </c>
      <c r="D49" s="7">
        <v>0</v>
      </c>
      <c r="E49" s="4">
        <f t="shared" si="3"/>
        <v>0</v>
      </c>
      <c r="F49" s="8"/>
      <c r="G49" s="4">
        <f t="shared" si="4"/>
        <v>0</v>
      </c>
      <c r="H49" s="5">
        <f t="shared" si="5"/>
        <v>0</v>
      </c>
      <c r="I49" s="8" t="s">
        <v>477</v>
      </c>
      <c r="K49" s="6"/>
    </row>
    <row r="50" spans="1:11" ht="12.75">
      <c r="A50" s="3" t="s">
        <v>147</v>
      </c>
      <c r="B50" s="3" t="s">
        <v>148</v>
      </c>
      <c r="C50" s="3" t="s">
        <v>149</v>
      </c>
      <c r="D50" s="3">
        <v>10</v>
      </c>
      <c r="E50" s="4">
        <f t="shared" si="3"/>
        <v>25</v>
      </c>
      <c r="F50" s="3">
        <v>8</v>
      </c>
      <c r="G50" s="4">
        <f t="shared" si="4"/>
        <v>16</v>
      </c>
      <c r="H50" s="5">
        <f t="shared" si="5"/>
        <v>20.5</v>
      </c>
      <c r="I50" s="3" t="s">
        <v>20</v>
      </c>
      <c r="J50">
        <v>20</v>
      </c>
      <c r="K50" s="9">
        <f>J50/46*100</f>
        <v>43.47826086956522</v>
      </c>
    </row>
    <row r="51" spans="1:11" ht="12.75">
      <c r="A51" s="3" t="s">
        <v>150</v>
      </c>
      <c r="B51" s="3" t="s">
        <v>151</v>
      </c>
      <c r="C51" s="3" t="s">
        <v>152</v>
      </c>
      <c r="D51" s="3">
        <v>25</v>
      </c>
      <c r="E51" s="4">
        <f t="shared" si="3"/>
        <v>62.5</v>
      </c>
      <c r="F51" s="3">
        <v>28</v>
      </c>
      <c r="G51" s="4">
        <f t="shared" si="4"/>
        <v>56.00000000000001</v>
      </c>
      <c r="H51" s="5">
        <f t="shared" si="5"/>
        <v>59.25</v>
      </c>
      <c r="I51" s="3">
        <f>IF(AND(E51&gt;40,G51&gt;40),IF(H51&gt;85,5,IF(H51&gt;70,4,IF(H51&gt;55,3,IF(H51&gt;40,"vizsgázhat","javít")))),IF(H51&gt;40,"vizsgázhat","javít"))</f>
        <v>3</v>
      </c>
      <c r="K51" s="6"/>
    </row>
    <row r="52" spans="1:12" ht="12.75">
      <c r="A52" s="3" t="s">
        <v>153</v>
      </c>
      <c r="B52" s="3" t="s">
        <v>154</v>
      </c>
      <c r="C52" s="3" t="s">
        <v>155</v>
      </c>
      <c r="D52" s="3">
        <v>1</v>
      </c>
      <c r="E52" s="4">
        <f t="shared" si="3"/>
        <v>2.5</v>
      </c>
      <c r="F52" s="3">
        <v>11</v>
      </c>
      <c r="G52" s="4">
        <f t="shared" si="4"/>
        <v>22</v>
      </c>
      <c r="H52" s="5">
        <f t="shared" si="5"/>
        <v>12.25</v>
      </c>
      <c r="I52" s="8" t="s">
        <v>477</v>
      </c>
      <c r="K52" s="6"/>
      <c r="L52">
        <v>5</v>
      </c>
    </row>
    <row r="53" spans="1:11" ht="12.75">
      <c r="A53" s="3" t="s">
        <v>156</v>
      </c>
      <c r="B53" s="3" t="s">
        <v>157</v>
      </c>
      <c r="C53" s="3" t="s">
        <v>158</v>
      </c>
      <c r="D53" s="7">
        <v>7</v>
      </c>
      <c r="E53" s="4">
        <f t="shared" si="3"/>
        <v>17.5</v>
      </c>
      <c r="F53" s="8"/>
      <c r="G53" s="4">
        <f t="shared" si="4"/>
        <v>0</v>
      </c>
      <c r="H53" s="5">
        <f t="shared" si="5"/>
        <v>8.75</v>
      </c>
      <c r="I53" s="8" t="s">
        <v>477</v>
      </c>
      <c r="K53" s="6"/>
    </row>
    <row r="54" spans="1:11" ht="12.75">
      <c r="A54" s="3" t="s">
        <v>159</v>
      </c>
      <c r="B54" s="3" t="s">
        <v>160</v>
      </c>
      <c r="C54" s="3" t="s">
        <v>161</v>
      </c>
      <c r="D54" s="3">
        <v>24</v>
      </c>
      <c r="E54" s="4">
        <f t="shared" si="3"/>
        <v>60</v>
      </c>
      <c r="F54" s="3">
        <v>31</v>
      </c>
      <c r="G54" s="4">
        <f t="shared" si="4"/>
        <v>62</v>
      </c>
      <c r="H54" s="5">
        <f t="shared" si="5"/>
        <v>61</v>
      </c>
      <c r="I54" s="3">
        <f>IF(AND(E54&gt;40,G54&gt;40),IF(H54&gt;85,5,IF(H54&gt;70,4,IF(H54&gt;55,3,IF(H54&gt;40,"vizsgázhat","javít")))),IF(H54&gt;40,"vizsgázhat","javít"))</f>
        <v>3</v>
      </c>
      <c r="K54" s="6"/>
    </row>
    <row r="55" spans="1:11" ht="12.75">
      <c r="A55" s="3" t="s">
        <v>162</v>
      </c>
      <c r="B55" s="3" t="s">
        <v>163</v>
      </c>
      <c r="C55" s="3" t="s">
        <v>164</v>
      </c>
      <c r="D55" s="8"/>
      <c r="E55" s="4">
        <f t="shared" si="3"/>
        <v>0</v>
      </c>
      <c r="F55" s="8"/>
      <c r="G55" s="4">
        <f t="shared" si="4"/>
        <v>0</v>
      </c>
      <c r="H55" s="5">
        <f t="shared" si="5"/>
        <v>0</v>
      </c>
      <c r="I55" s="8" t="s">
        <v>477</v>
      </c>
      <c r="K55" s="6"/>
    </row>
    <row r="56" spans="1:11" ht="12.75">
      <c r="A56" s="3" t="s">
        <v>165</v>
      </c>
      <c r="B56" s="3" t="s">
        <v>166</v>
      </c>
      <c r="C56" s="3" t="s">
        <v>167</v>
      </c>
      <c r="D56" s="7">
        <v>11</v>
      </c>
      <c r="E56" s="4">
        <f t="shared" si="3"/>
        <v>27.500000000000004</v>
      </c>
      <c r="F56" s="8"/>
      <c r="G56" s="4">
        <f t="shared" si="4"/>
        <v>0</v>
      </c>
      <c r="H56" s="5">
        <f t="shared" si="5"/>
        <v>13.750000000000002</v>
      </c>
      <c r="I56" s="8" t="s">
        <v>477</v>
      </c>
      <c r="K56" s="6"/>
    </row>
    <row r="57" spans="1:11" ht="12.75">
      <c r="A57" s="3" t="s">
        <v>168</v>
      </c>
      <c r="B57" s="3" t="s">
        <v>169</v>
      </c>
      <c r="C57" s="3" t="s">
        <v>170</v>
      </c>
      <c r="D57" s="7">
        <v>4</v>
      </c>
      <c r="E57" s="4">
        <f t="shared" si="3"/>
        <v>10</v>
      </c>
      <c r="F57" s="8"/>
      <c r="G57" s="4">
        <f t="shared" si="4"/>
        <v>0</v>
      </c>
      <c r="H57" s="5">
        <f t="shared" si="5"/>
        <v>5</v>
      </c>
      <c r="I57" s="8" t="s">
        <v>477</v>
      </c>
      <c r="K57" s="6"/>
    </row>
    <row r="58" spans="1:11" ht="12.75">
      <c r="A58" s="3" t="s">
        <v>171</v>
      </c>
      <c r="B58" s="3" t="s">
        <v>172</v>
      </c>
      <c r="C58" s="3" t="s">
        <v>173</v>
      </c>
      <c r="D58" s="3">
        <v>19</v>
      </c>
      <c r="E58" s="4">
        <f t="shared" si="3"/>
        <v>47.5</v>
      </c>
      <c r="F58" s="3">
        <v>26</v>
      </c>
      <c r="G58" s="4">
        <f t="shared" si="4"/>
        <v>52</v>
      </c>
      <c r="H58" s="5">
        <f t="shared" si="5"/>
        <v>49.75</v>
      </c>
      <c r="I58" s="3" t="str">
        <f>IF(AND(E58&gt;40,G58&gt;40),IF(H58&gt;85,5,IF(H58&gt;70,4,IF(H58&gt;55,3,IF(H58&gt;40,"vizsgázhat","javít")))),IF(H58&gt;40,"vizsgázhat","javít"))</f>
        <v>vizsgázhat</v>
      </c>
      <c r="K58" s="6"/>
    </row>
    <row r="59" spans="1:11" ht="12.75">
      <c r="A59" s="3" t="s">
        <v>174</v>
      </c>
      <c r="B59" s="3" t="s">
        <v>175</v>
      </c>
      <c r="C59" s="3" t="s">
        <v>176</v>
      </c>
      <c r="D59" s="3">
        <v>26</v>
      </c>
      <c r="E59" s="4">
        <f t="shared" si="3"/>
        <v>65</v>
      </c>
      <c r="F59" s="3">
        <v>20</v>
      </c>
      <c r="G59" s="4">
        <f t="shared" si="4"/>
        <v>40</v>
      </c>
      <c r="H59" s="5">
        <f t="shared" si="5"/>
        <v>52.5</v>
      </c>
      <c r="I59" s="3" t="str">
        <f>IF(AND(E59&gt;40,G59&gt;40),IF(H59&gt;85,5,IF(H59&gt;70,4,IF(H59&gt;55,3,IF(H59&gt;40,"vizsgázhat","javít")))),IF(H59&gt;40,"vizsgázhat","javít"))</f>
        <v>vizsgázhat</v>
      </c>
      <c r="K59" s="6"/>
    </row>
    <row r="60" spans="1:11" ht="12.75">
      <c r="A60" s="3" t="s">
        <v>177</v>
      </c>
      <c r="B60" s="3" t="s">
        <v>178</v>
      </c>
      <c r="C60" s="3" t="s">
        <v>179</v>
      </c>
      <c r="D60" s="7">
        <v>11</v>
      </c>
      <c r="E60" s="4">
        <f t="shared" si="3"/>
        <v>27.500000000000004</v>
      </c>
      <c r="F60" s="3">
        <v>7</v>
      </c>
      <c r="G60" s="4">
        <f t="shared" si="4"/>
        <v>14.000000000000002</v>
      </c>
      <c r="H60" s="5">
        <f t="shared" si="5"/>
        <v>20.750000000000004</v>
      </c>
      <c r="I60" s="8" t="s">
        <v>477</v>
      </c>
      <c r="J60">
        <v>13</v>
      </c>
      <c r="K60" s="6">
        <v>28</v>
      </c>
    </row>
    <row r="61" spans="1:11" ht="12.75">
      <c r="A61" s="3" t="s">
        <v>180</v>
      </c>
      <c r="B61" s="3" t="s">
        <v>181</v>
      </c>
      <c r="C61" s="3" t="s">
        <v>182</v>
      </c>
      <c r="D61" s="7">
        <v>13</v>
      </c>
      <c r="E61" s="4">
        <f t="shared" si="3"/>
        <v>32.5</v>
      </c>
      <c r="F61" s="8"/>
      <c r="G61" s="4">
        <f t="shared" si="4"/>
        <v>0</v>
      </c>
      <c r="H61" s="5">
        <f t="shared" si="5"/>
        <v>16.25</v>
      </c>
      <c r="I61" s="8" t="s">
        <v>477</v>
      </c>
      <c r="K61" s="6"/>
    </row>
    <row r="62" spans="1:11" ht="12.75">
      <c r="A62" s="3" t="s">
        <v>183</v>
      </c>
      <c r="B62" s="3" t="s">
        <v>184</v>
      </c>
      <c r="C62" s="3" t="s">
        <v>185</v>
      </c>
      <c r="D62" s="3">
        <v>16</v>
      </c>
      <c r="E62" s="4">
        <f t="shared" si="3"/>
        <v>40</v>
      </c>
      <c r="F62" s="3">
        <v>19</v>
      </c>
      <c r="G62" s="4">
        <f t="shared" si="4"/>
        <v>38</v>
      </c>
      <c r="H62" s="5">
        <f t="shared" si="5"/>
        <v>39</v>
      </c>
      <c r="I62" s="8" t="s">
        <v>477</v>
      </c>
      <c r="J62">
        <v>16</v>
      </c>
      <c r="K62" s="6">
        <v>35</v>
      </c>
    </row>
    <row r="63" spans="1:12" ht="12.75">
      <c r="A63" s="3" t="s">
        <v>186</v>
      </c>
      <c r="B63" s="3" t="s">
        <v>187</v>
      </c>
      <c r="C63" s="3" t="s">
        <v>188</v>
      </c>
      <c r="D63" s="3">
        <v>4</v>
      </c>
      <c r="E63" s="4">
        <f t="shared" si="3"/>
        <v>10</v>
      </c>
      <c r="F63" s="3">
        <v>15</v>
      </c>
      <c r="G63" s="4">
        <f t="shared" si="4"/>
        <v>30</v>
      </c>
      <c r="H63" s="5">
        <f t="shared" si="5"/>
        <v>20</v>
      </c>
      <c r="I63" s="8" t="s">
        <v>477</v>
      </c>
      <c r="K63" s="6"/>
      <c r="L63">
        <v>12</v>
      </c>
    </row>
    <row r="64" spans="1:11" ht="12.75">
      <c r="A64" s="3" t="s">
        <v>189</v>
      </c>
      <c r="B64" s="3" t="s">
        <v>190</v>
      </c>
      <c r="C64" s="3" t="s">
        <v>191</v>
      </c>
      <c r="D64" s="3">
        <v>21</v>
      </c>
      <c r="E64" s="4">
        <f t="shared" si="3"/>
        <v>52.5</v>
      </c>
      <c r="F64" s="3">
        <v>23</v>
      </c>
      <c r="G64" s="4">
        <f t="shared" si="4"/>
        <v>46</v>
      </c>
      <c r="H64" s="5">
        <f t="shared" si="5"/>
        <v>49.25</v>
      </c>
      <c r="I64" s="3" t="str">
        <f>IF(AND(E64&gt;40,G64&gt;40),IF(H64&gt;85,5,IF(H64&gt;70,4,IF(H64&gt;55,3,IF(H64&gt;40,"vizsgázhat","javít")))),IF(H64&gt;40,"vizsgázhat","javít"))</f>
        <v>vizsgázhat</v>
      </c>
      <c r="K64" s="6"/>
    </row>
    <row r="65" spans="1:11" ht="12.75">
      <c r="A65" s="3" t="s">
        <v>192</v>
      </c>
      <c r="B65" s="3" t="s">
        <v>193</v>
      </c>
      <c r="C65" s="3" t="s">
        <v>194</v>
      </c>
      <c r="D65" s="3">
        <v>10</v>
      </c>
      <c r="E65" s="4">
        <f t="shared" si="3"/>
        <v>25</v>
      </c>
      <c r="F65" s="8"/>
      <c r="G65" s="4">
        <f t="shared" si="4"/>
        <v>0</v>
      </c>
      <c r="H65" s="5">
        <f t="shared" si="5"/>
        <v>12.5</v>
      </c>
      <c r="I65" s="8" t="s">
        <v>477</v>
      </c>
      <c r="K65" s="6"/>
    </row>
    <row r="66" spans="1:11" ht="12.75">
      <c r="A66" s="3" t="s">
        <v>195</v>
      </c>
      <c r="B66" s="3" t="s">
        <v>196</v>
      </c>
      <c r="C66" s="3" t="s">
        <v>197</v>
      </c>
      <c r="D66" s="8"/>
      <c r="E66" s="4">
        <f t="shared" si="3"/>
        <v>0</v>
      </c>
      <c r="F66" s="8"/>
      <c r="G66" s="4">
        <f t="shared" si="4"/>
        <v>0</v>
      </c>
      <c r="H66" s="5">
        <f t="shared" si="5"/>
        <v>0</v>
      </c>
      <c r="I66" s="8" t="s">
        <v>477</v>
      </c>
      <c r="K66" s="6"/>
    </row>
    <row r="67" spans="1:11" ht="12.75">
      <c r="A67" s="3" t="s">
        <v>198</v>
      </c>
      <c r="B67" s="3" t="s">
        <v>199</v>
      </c>
      <c r="C67" s="3" t="s">
        <v>200</v>
      </c>
      <c r="D67" s="3">
        <v>16</v>
      </c>
      <c r="E67" s="4">
        <f t="shared" si="3"/>
        <v>40</v>
      </c>
      <c r="F67" s="3">
        <v>21</v>
      </c>
      <c r="G67" s="4">
        <f t="shared" si="4"/>
        <v>42</v>
      </c>
      <c r="H67" s="5">
        <f t="shared" si="5"/>
        <v>41</v>
      </c>
      <c r="I67" s="3" t="str">
        <f>IF(AND(E67&gt;40,G67&gt;40),IF(H67&gt;85,5,IF(H67&gt;70,4,IF(H67&gt;55,3,IF(H67&gt;40,"vizsgázhat","javít")))),IF(H67&gt;40,"vizsgázhat","javít"))</f>
        <v>vizsgázhat</v>
      </c>
      <c r="K67" s="6"/>
    </row>
    <row r="68" spans="1:12" ht="12.75">
      <c r="A68" s="3" t="s">
        <v>201</v>
      </c>
      <c r="B68" s="3" t="s">
        <v>202</v>
      </c>
      <c r="C68" s="3" t="s">
        <v>203</v>
      </c>
      <c r="D68" s="7">
        <v>1</v>
      </c>
      <c r="E68" s="4">
        <f t="shared" si="3"/>
        <v>2.5</v>
      </c>
      <c r="F68" s="8"/>
      <c r="G68" s="4">
        <f t="shared" si="4"/>
        <v>0</v>
      </c>
      <c r="H68" s="5">
        <f t="shared" si="5"/>
        <v>1.25</v>
      </c>
      <c r="I68" s="8" t="s">
        <v>477</v>
      </c>
      <c r="J68">
        <v>3</v>
      </c>
      <c r="K68" s="9">
        <f>J68/46*100</f>
        <v>6.521739130434782</v>
      </c>
      <c r="L68">
        <v>17</v>
      </c>
    </row>
    <row r="69" spans="1:11" ht="12.75">
      <c r="A69" s="3" t="s">
        <v>204</v>
      </c>
      <c r="B69" s="3" t="s">
        <v>205</v>
      </c>
      <c r="C69" s="3" t="s">
        <v>206</v>
      </c>
      <c r="D69" s="3">
        <v>15</v>
      </c>
      <c r="E69" s="4">
        <f t="shared" si="3"/>
        <v>37.5</v>
      </c>
      <c r="F69" s="3">
        <v>5</v>
      </c>
      <c r="G69" s="4">
        <f t="shared" si="4"/>
        <v>10</v>
      </c>
      <c r="H69" s="5">
        <f t="shared" si="5"/>
        <v>23.75</v>
      </c>
      <c r="I69" s="8" t="s">
        <v>477</v>
      </c>
      <c r="K69" s="6"/>
    </row>
    <row r="70" spans="1:11" ht="12.75">
      <c r="A70" s="3" t="s">
        <v>207</v>
      </c>
      <c r="B70" s="3" t="s">
        <v>208</v>
      </c>
      <c r="C70" s="3" t="s">
        <v>209</v>
      </c>
      <c r="D70" s="3">
        <v>17</v>
      </c>
      <c r="E70" s="4">
        <f aca="true" t="shared" si="6" ref="E70:E101">D70/40*100</f>
        <v>42.5</v>
      </c>
      <c r="F70" s="3">
        <v>29</v>
      </c>
      <c r="G70" s="4">
        <f aca="true" t="shared" si="7" ref="G70:G101">F70/50*100</f>
        <v>57.99999999999999</v>
      </c>
      <c r="H70" s="5">
        <f aca="true" t="shared" si="8" ref="H70:H101">(E70+G70)/2</f>
        <v>50.25</v>
      </c>
      <c r="I70" s="3" t="str">
        <f>IF(AND(E70&gt;40,G70&gt;40),IF(H70&gt;85,5,IF(H70&gt;70,4,IF(H70&gt;55,3,IF(H70&gt;40,"vizsgázhat","javít")))),IF(H70&gt;40,"vizsgázhat","javít"))</f>
        <v>vizsgázhat</v>
      </c>
      <c r="K70" s="6"/>
    </row>
    <row r="71" spans="1:12" ht="12.75">
      <c r="A71" s="3" t="s">
        <v>210</v>
      </c>
      <c r="B71" s="3" t="s">
        <v>211</v>
      </c>
      <c r="C71" s="3" t="s">
        <v>212</v>
      </c>
      <c r="D71" s="7">
        <v>9</v>
      </c>
      <c r="E71" s="4">
        <f t="shared" si="6"/>
        <v>22.5</v>
      </c>
      <c r="F71" s="3">
        <v>13</v>
      </c>
      <c r="G71" s="4">
        <f t="shared" si="7"/>
        <v>26</v>
      </c>
      <c r="H71" s="5">
        <f t="shared" si="8"/>
        <v>24.25</v>
      </c>
      <c r="I71" s="8" t="s">
        <v>477</v>
      </c>
      <c r="J71">
        <v>11</v>
      </c>
      <c r="K71" s="6">
        <v>24</v>
      </c>
      <c r="L71">
        <v>21</v>
      </c>
    </row>
    <row r="72" spans="1:12" ht="12.75">
      <c r="A72" s="3" t="s">
        <v>213</v>
      </c>
      <c r="B72" s="3" t="s">
        <v>214</v>
      </c>
      <c r="C72" s="3" t="s">
        <v>215</v>
      </c>
      <c r="D72" s="7">
        <v>20</v>
      </c>
      <c r="E72" s="4">
        <f t="shared" si="6"/>
        <v>50</v>
      </c>
      <c r="F72" s="3">
        <v>10</v>
      </c>
      <c r="G72" s="4">
        <f t="shared" si="7"/>
        <v>20</v>
      </c>
      <c r="H72" s="5">
        <f t="shared" si="8"/>
        <v>35</v>
      </c>
      <c r="I72" s="8" t="s">
        <v>477</v>
      </c>
      <c r="K72" s="6"/>
      <c r="L72">
        <v>11</v>
      </c>
    </row>
    <row r="73" spans="1:11" ht="12.75">
      <c r="A73" s="3" t="s">
        <v>216</v>
      </c>
      <c r="B73" s="3" t="s">
        <v>217</v>
      </c>
      <c r="C73" s="3" t="s">
        <v>218</v>
      </c>
      <c r="D73" s="7">
        <v>8</v>
      </c>
      <c r="E73" s="4">
        <f t="shared" si="6"/>
        <v>20</v>
      </c>
      <c r="F73" s="8"/>
      <c r="G73" s="4">
        <f t="shared" si="7"/>
        <v>0</v>
      </c>
      <c r="H73" s="5">
        <f t="shared" si="8"/>
        <v>10</v>
      </c>
      <c r="I73" s="8" t="s">
        <v>477</v>
      </c>
      <c r="K73" s="6"/>
    </row>
    <row r="74" spans="1:12" ht="12.75">
      <c r="A74" s="3" t="s">
        <v>219</v>
      </c>
      <c r="B74" s="3" t="s">
        <v>220</v>
      </c>
      <c r="C74" s="3" t="s">
        <v>221</v>
      </c>
      <c r="D74" s="7">
        <v>7</v>
      </c>
      <c r="E74" s="4">
        <f t="shared" si="6"/>
        <v>17.5</v>
      </c>
      <c r="F74" s="3">
        <v>14</v>
      </c>
      <c r="G74" s="4">
        <f t="shared" si="7"/>
        <v>28.000000000000004</v>
      </c>
      <c r="H74" s="5">
        <f t="shared" si="8"/>
        <v>22.75</v>
      </c>
      <c r="I74" s="8" t="s">
        <v>477</v>
      </c>
      <c r="J74">
        <v>7</v>
      </c>
      <c r="K74" s="6">
        <v>15</v>
      </c>
      <c r="L74">
        <v>5</v>
      </c>
    </row>
    <row r="75" spans="1:11" ht="12.75">
      <c r="A75" s="3" t="s">
        <v>222</v>
      </c>
      <c r="B75" s="3" t="s">
        <v>223</v>
      </c>
      <c r="C75" s="3" t="s">
        <v>224</v>
      </c>
      <c r="D75" s="7">
        <v>8</v>
      </c>
      <c r="E75" s="4">
        <f t="shared" si="6"/>
        <v>20</v>
      </c>
      <c r="F75" s="8"/>
      <c r="G75" s="4">
        <f t="shared" si="7"/>
        <v>0</v>
      </c>
      <c r="H75" s="5">
        <f t="shared" si="8"/>
        <v>10</v>
      </c>
      <c r="I75" s="8" t="s">
        <v>477</v>
      </c>
      <c r="K75" s="6"/>
    </row>
    <row r="76" spans="1:11" ht="12.75">
      <c r="A76" s="3" t="s">
        <v>225</v>
      </c>
      <c r="B76" s="3" t="s">
        <v>226</v>
      </c>
      <c r="C76" s="3" t="s">
        <v>227</v>
      </c>
      <c r="D76" s="3">
        <v>22</v>
      </c>
      <c r="E76" s="4">
        <f t="shared" si="6"/>
        <v>55.00000000000001</v>
      </c>
      <c r="F76" s="3">
        <v>24</v>
      </c>
      <c r="G76" s="4">
        <f t="shared" si="7"/>
        <v>48</v>
      </c>
      <c r="H76" s="5">
        <f t="shared" si="8"/>
        <v>51.5</v>
      </c>
      <c r="I76" s="3" t="str">
        <f>IF(AND(E76&gt;40,G76&gt;40),IF(H76&gt;85,5,IF(H76&gt;70,4,IF(H76&gt;55,3,IF(H76&gt;40,"vizsgázhat","javít")))),IF(H76&gt;40,"vizsgázhat","javít"))</f>
        <v>vizsgázhat</v>
      </c>
      <c r="K76" s="6"/>
    </row>
    <row r="77" spans="1:11" ht="12.75">
      <c r="A77" s="3" t="s">
        <v>228</v>
      </c>
      <c r="B77" s="3" t="s">
        <v>229</v>
      </c>
      <c r="C77" s="3" t="s">
        <v>230</v>
      </c>
      <c r="D77" s="3">
        <v>6</v>
      </c>
      <c r="E77" s="4">
        <f t="shared" si="6"/>
        <v>15</v>
      </c>
      <c r="F77" s="8"/>
      <c r="G77" s="4">
        <f t="shared" si="7"/>
        <v>0</v>
      </c>
      <c r="H77" s="5">
        <f t="shared" si="8"/>
        <v>7.5</v>
      </c>
      <c r="I77" s="8" t="s">
        <v>477</v>
      </c>
      <c r="K77" s="6"/>
    </row>
    <row r="78" spans="1:11" ht="12.75">
      <c r="A78" s="3" t="s">
        <v>231</v>
      </c>
      <c r="B78" s="3" t="s">
        <v>232</v>
      </c>
      <c r="C78" s="3" t="s">
        <v>233</v>
      </c>
      <c r="D78" s="3">
        <v>27</v>
      </c>
      <c r="E78" s="4">
        <f t="shared" si="6"/>
        <v>67.5</v>
      </c>
      <c r="F78" s="3">
        <v>33</v>
      </c>
      <c r="G78" s="4">
        <f t="shared" si="7"/>
        <v>66</v>
      </c>
      <c r="H78" s="5">
        <f t="shared" si="8"/>
        <v>66.75</v>
      </c>
      <c r="I78" s="3">
        <f>IF(AND(E78&gt;40,G78&gt;40),IF(H78&gt;85,5,IF(H78&gt;70,4,IF(H78&gt;55,3,IF(H78&gt;40,"vizsgázhat","javít")))),IF(H78&gt;40,"vizsgázhat","javít"))</f>
        <v>3</v>
      </c>
      <c r="K78" s="6"/>
    </row>
    <row r="79" spans="1:11" ht="12.75">
      <c r="A79" s="3" t="s">
        <v>234</v>
      </c>
      <c r="B79" s="3" t="s">
        <v>235</v>
      </c>
      <c r="C79" s="3" t="s">
        <v>236</v>
      </c>
      <c r="D79" s="3">
        <v>8</v>
      </c>
      <c r="E79" s="4">
        <f t="shared" si="6"/>
        <v>20</v>
      </c>
      <c r="F79" s="3">
        <v>5</v>
      </c>
      <c r="G79" s="4">
        <f t="shared" si="7"/>
        <v>10</v>
      </c>
      <c r="H79" s="5">
        <f t="shared" si="8"/>
        <v>15</v>
      </c>
      <c r="I79" s="8" t="s">
        <v>477</v>
      </c>
      <c r="K79" s="6"/>
    </row>
    <row r="80" spans="1:11" ht="12.75">
      <c r="A80" s="3" t="s">
        <v>237</v>
      </c>
      <c r="B80" s="3" t="s">
        <v>238</v>
      </c>
      <c r="C80" s="3" t="s">
        <v>239</v>
      </c>
      <c r="D80" s="3">
        <v>26</v>
      </c>
      <c r="E80" s="4">
        <f t="shared" si="6"/>
        <v>65</v>
      </c>
      <c r="F80" s="3">
        <v>19</v>
      </c>
      <c r="G80" s="4">
        <f t="shared" si="7"/>
        <v>38</v>
      </c>
      <c r="H80" s="5">
        <f t="shared" si="8"/>
        <v>51.5</v>
      </c>
      <c r="I80" s="3" t="str">
        <f>IF(AND(E80&gt;40,G80&gt;40),IF(H80&gt;85,5,IF(H80&gt;70,4,IF(H80&gt;55,3,IF(H80&gt;40,"vizsgázhat","javít")))),IF(H80&gt;40,"vizsgázhat","javít"))</f>
        <v>vizsgázhat</v>
      </c>
      <c r="K80" s="6"/>
    </row>
    <row r="81" spans="1:11" ht="12.75">
      <c r="A81" s="3" t="s">
        <v>240</v>
      </c>
      <c r="B81" s="3" t="s">
        <v>241</v>
      </c>
      <c r="C81" s="3" t="s">
        <v>242</v>
      </c>
      <c r="D81" s="7">
        <v>18</v>
      </c>
      <c r="E81" s="4">
        <f t="shared" si="6"/>
        <v>45</v>
      </c>
      <c r="F81" s="3">
        <v>30</v>
      </c>
      <c r="G81" s="4">
        <f t="shared" si="7"/>
        <v>60</v>
      </c>
      <c r="H81" s="5">
        <f t="shared" si="8"/>
        <v>52.5</v>
      </c>
      <c r="I81" s="3" t="str">
        <f>IF(AND(E81&gt;40,G81&gt;40),IF(H81&gt;85,5,IF(H81&gt;70,4,IF(H81&gt;55,3,IF(H81&gt;40,"vizsgázhat","javít")))),IF(H81&gt;40,"vizsgázhat","javít"))</f>
        <v>vizsgázhat</v>
      </c>
      <c r="K81" s="6"/>
    </row>
    <row r="82" spans="1:12" ht="12.75">
      <c r="A82" s="3" t="s">
        <v>243</v>
      </c>
      <c r="B82" s="3" t="s">
        <v>244</v>
      </c>
      <c r="C82" s="3" t="s">
        <v>245</v>
      </c>
      <c r="D82" s="3">
        <v>17</v>
      </c>
      <c r="E82" s="4">
        <f t="shared" si="6"/>
        <v>42.5</v>
      </c>
      <c r="F82" s="3">
        <v>17</v>
      </c>
      <c r="G82" s="4">
        <f t="shared" si="7"/>
        <v>34</v>
      </c>
      <c r="H82" s="5">
        <f t="shared" si="8"/>
        <v>38.25</v>
      </c>
      <c r="I82" s="8" t="s">
        <v>477</v>
      </c>
      <c r="K82" s="6"/>
      <c r="L82">
        <v>12</v>
      </c>
    </row>
    <row r="83" spans="1:12" ht="12.75">
      <c r="A83" s="3" t="s">
        <v>246</v>
      </c>
      <c r="B83" s="3" t="s">
        <v>247</v>
      </c>
      <c r="C83" s="3" t="s">
        <v>248</v>
      </c>
      <c r="D83" s="7">
        <v>4</v>
      </c>
      <c r="E83" s="4">
        <f t="shared" si="6"/>
        <v>10</v>
      </c>
      <c r="F83" s="3">
        <v>6</v>
      </c>
      <c r="G83" s="4">
        <f t="shared" si="7"/>
        <v>12</v>
      </c>
      <c r="H83" s="5">
        <f t="shared" si="8"/>
        <v>11</v>
      </c>
      <c r="I83" s="8" t="s">
        <v>477</v>
      </c>
      <c r="K83" s="6"/>
      <c r="L83">
        <v>6</v>
      </c>
    </row>
    <row r="84" spans="1:11" ht="12.75">
      <c r="A84" s="3" t="s">
        <v>249</v>
      </c>
      <c r="B84" s="3" t="s">
        <v>250</v>
      </c>
      <c r="C84" s="3" t="s">
        <v>251</v>
      </c>
      <c r="D84" s="10">
        <v>14</v>
      </c>
      <c r="E84" s="4">
        <f t="shared" si="6"/>
        <v>35</v>
      </c>
      <c r="F84" s="3">
        <v>7</v>
      </c>
      <c r="G84" s="4">
        <f t="shared" si="7"/>
        <v>14.000000000000002</v>
      </c>
      <c r="H84" s="5">
        <f t="shared" si="8"/>
        <v>24.5</v>
      </c>
      <c r="I84" s="8" t="s">
        <v>477</v>
      </c>
      <c r="K84" s="6"/>
    </row>
    <row r="85" spans="1:12" ht="12.75">
      <c r="A85" s="3" t="s">
        <v>252</v>
      </c>
      <c r="B85" s="3" t="s">
        <v>253</v>
      </c>
      <c r="C85" s="3" t="s">
        <v>251</v>
      </c>
      <c r="D85" s="7">
        <v>5</v>
      </c>
      <c r="E85" s="4">
        <f t="shared" si="6"/>
        <v>12.5</v>
      </c>
      <c r="F85" s="3">
        <v>0</v>
      </c>
      <c r="G85" s="4">
        <f t="shared" si="7"/>
        <v>0</v>
      </c>
      <c r="H85" s="5">
        <f t="shared" si="8"/>
        <v>6.25</v>
      </c>
      <c r="I85" s="8" t="s">
        <v>477</v>
      </c>
      <c r="J85">
        <v>8</v>
      </c>
      <c r="K85" s="9">
        <f>J85/46*100</f>
        <v>17.391304347826086</v>
      </c>
      <c r="L85">
        <v>10</v>
      </c>
    </row>
    <row r="86" spans="1:11" ht="12.75">
      <c r="A86" s="3" t="s">
        <v>254</v>
      </c>
      <c r="B86" s="3" t="s">
        <v>255</v>
      </c>
      <c r="C86" s="3" t="s">
        <v>256</v>
      </c>
      <c r="D86" s="7">
        <v>17</v>
      </c>
      <c r="E86" s="4">
        <f t="shared" si="6"/>
        <v>42.5</v>
      </c>
      <c r="F86" s="3">
        <v>34</v>
      </c>
      <c r="G86" s="4">
        <f t="shared" si="7"/>
        <v>68</v>
      </c>
      <c r="H86" s="5">
        <f t="shared" si="8"/>
        <v>55.25</v>
      </c>
      <c r="I86" s="3">
        <f>IF(AND(E86&gt;40,G86&gt;40),IF(H86&gt;85,5,IF(H86&gt;70,4,IF(H86&gt;55,3,IF(H86&gt;40,"vizsgázhat","javít")))),IF(H86&gt;40,"vizsgázhat","javít"))</f>
        <v>3</v>
      </c>
      <c r="K86" s="6"/>
    </row>
    <row r="87" spans="1:11" ht="12.75">
      <c r="A87" s="3" t="s">
        <v>257</v>
      </c>
      <c r="B87" s="3" t="s">
        <v>258</v>
      </c>
      <c r="C87" s="3" t="s">
        <v>259</v>
      </c>
      <c r="D87" s="7">
        <v>24</v>
      </c>
      <c r="E87" s="4">
        <f t="shared" si="6"/>
        <v>60</v>
      </c>
      <c r="F87" s="3">
        <v>23</v>
      </c>
      <c r="G87" s="4">
        <f t="shared" si="7"/>
        <v>46</v>
      </c>
      <c r="H87" s="5">
        <f t="shared" si="8"/>
        <v>53</v>
      </c>
      <c r="I87" s="3" t="str">
        <f>IF(AND(E87&gt;40,G87&gt;40),IF(H87&gt;85,5,IF(H87&gt;70,4,IF(H87&gt;55,3,IF(H87&gt;40,"vizsgázhat","javít")))),IF(H87&gt;40,"vizsgázhat","javít"))</f>
        <v>vizsgázhat</v>
      </c>
      <c r="K87" s="6"/>
    </row>
    <row r="88" spans="1:11" ht="12.75">
      <c r="A88" s="3" t="s">
        <v>260</v>
      </c>
      <c r="B88" s="3" t="s">
        <v>261</v>
      </c>
      <c r="C88" s="3" t="s">
        <v>262</v>
      </c>
      <c r="D88" s="7">
        <v>14</v>
      </c>
      <c r="E88" s="4">
        <f t="shared" si="6"/>
        <v>35</v>
      </c>
      <c r="F88" s="3">
        <v>24</v>
      </c>
      <c r="G88" s="4">
        <f t="shared" si="7"/>
        <v>48</v>
      </c>
      <c r="H88" s="5">
        <f t="shared" si="8"/>
        <v>41.5</v>
      </c>
      <c r="I88" s="3" t="str">
        <f>IF(AND(E88&gt;40,G88&gt;40),IF(H88&gt;85,5,IF(H88&gt;70,4,IF(H88&gt;55,3,IF(H88&gt;40,"vizsgázhat","javít")))),IF(H88&gt;40,"vizsgázhat","javít"))</f>
        <v>vizsgázhat</v>
      </c>
      <c r="K88" s="6"/>
    </row>
    <row r="89" spans="1:11" ht="12.75">
      <c r="A89" s="3" t="s">
        <v>263</v>
      </c>
      <c r="B89" s="3" t="s">
        <v>264</v>
      </c>
      <c r="C89" s="3" t="s">
        <v>265</v>
      </c>
      <c r="D89" s="7">
        <v>7</v>
      </c>
      <c r="E89" s="4">
        <f t="shared" si="6"/>
        <v>17.5</v>
      </c>
      <c r="F89" s="8"/>
      <c r="G89" s="4">
        <f t="shared" si="7"/>
        <v>0</v>
      </c>
      <c r="H89" s="5">
        <f t="shared" si="8"/>
        <v>8.75</v>
      </c>
      <c r="I89" s="8" t="s">
        <v>477</v>
      </c>
      <c r="K89" s="6"/>
    </row>
    <row r="90" spans="1:11" ht="12.75">
      <c r="A90" s="3" t="s">
        <v>266</v>
      </c>
      <c r="B90" s="3" t="s">
        <v>267</v>
      </c>
      <c r="C90" s="3" t="s">
        <v>268</v>
      </c>
      <c r="D90" s="3">
        <v>21</v>
      </c>
      <c r="E90" s="4">
        <f t="shared" si="6"/>
        <v>52.5</v>
      </c>
      <c r="F90" s="3">
        <v>26</v>
      </c>
      <c r="G90" s="4">
        <f t="shared" si="7"/>
        <v>52</v>
      </c>
      <c r="H90" s="5">
        <f t="shared" si="8"/>
        <v>52.25</v>
      </c>
      <c r="I90" s="3" t="str">
        <f>IF(AND(E90&gt;40,G90&gt;40),IF(H90&gt;85,5,IF(H90&gt;70,4,IF(H90&gt;55,3,IF(H90&gt;40,"vizsgázhat","javít")))),IF(H90&gt;40,"vizsgázhat","javít"))</f>
        <v>vizsgázhat</v>
      </c>
      <c r="K90" s="6"/>
    </row>
    <row r="91" spans="1:11" ht="12.75">
      <c r="A91" s="3" t="s">
        <v>269</v>
      </c>
      <c r="B91" s="3" t="s">
        <v>270</v>
      </c>
      <c r="C91" s="3" t="s">
        <v>271</v>
      </c>
      <c r="D91" s="8"/>
      <c r="E91" s="4">
        <f t="shared" si="6"/>
        <v>0</v>
      </c>
      <c r="F91" s="8"/>
      <c r="G91" s="4">
        <f t="shared" si="7"/>
        <v>0</v>
      </c>
      <c r="H91" s="5">
        <f t="shared" si="8"/>
        <v>0</v>
      </c>
      <c r="I91" s="8" t="s">
        <v>477</v>
      </c>
      <c r="K91" s="6"/>
    </row>
    <row r="92" spans="1:11" ht="12.75">
      <c r="A92" s="3" t="s">
        <v>272</v>
      </c>
      <c r="B92" s="3" t="s">
        <v>273</v>
      </c>
      <c r="C92" s="3" t="s">
        <v>274</v>
      </c>
      <c r="D92" s="8"/>
      <c r="E92" s="4">
        <f t="shared" si="6"/>
        <v>0</v>
      </c>
      <c r="F92" s="8"/>
      <c r="G92" s="4">
        <f t="shared" si="7"/>
        <v>0</v>
      </c>
      <c r="H92" s="5">
        <f t="shared" si="8"/>
        <v>0</v>
      </c>
      <c r="I92" s="8" t="s">
        <v>477</v>
      </c>
      <c r="K92" s="6"/>
    </row>
    <row r="93" spans="1:11" ht="12.75">
      <c r="A93" s="3" t="s">
        <v>275</v>
      </c>
      <c r="B93" s="3" t="s">
        <v>276</v>
      </c>
      <c r="C93" s="3" t="s">
        <v>277</v>
      </c>
      <c r="D93" s="7">
        <v>9</v>
      </c>
      <c r="E93" s="4">
        <f t="shared" si="6"/>
        <v>22.5</v>
      </c>
      <c r="F93" s="8"/>
      <c r="G93" s="4">
        <f t="shared" si="7"/>
        <v>0</v>
      </c>
      <c r="H93" s="5">
        <f t="shared" si="8"/>
        <v>11.25</v>
      </c>
      <c r="I93" s="8" t="s">
        <v>477</v>
      </c>
      <c r="K93" s="6"/>
    </row>
    <row r="94" spans="1:11" ht="12.75">
      <c r="A94" s="3" t="s">
        <v>278</v>
      </c>
      <c r="B94" s="3" t="s">
        <v>279</v>
      </c>
      <c r="C94" s="3" t="s">
        <v>280</v>
      </c>
      <c r="D94" s="3">
        <v>21</v>
      </c>
      <c r="E94" s="4">
        <f t="shared" si="6"/>
        <v>52.5</v>
      </c>
      <c r="F94" s="3">
        <v>23</v>
      </c>
      <c r="G94" s="4">
        <f t="shared" si="7"/>
        <v>46</v>
      </c>
      <c r="H94" s="5">
        <f t="shared" si="8"/>
        <v>49.25</v>
      </c>
      <c r="I94" s="3" t="str">
        <f>IF(AND(E94&gt;40,G94&gt;40),IF(H94&gt;85,5,IF(H94&gt;70,4,IF(H94&gt;55,3,IF(H94&gt;40,"vizsgázhat","javít")))),IF(H94&gt;40,"vizsgázhat","javít"))</f>
        <v>vizsgázhat</v>
      </c>
      <c r="K94" s="6"/>
    </row>
    <row r="95" spans="1:11" ht="12.75">
      <c r="A95" s="3" t="s">
        <v>281</v>
      </c>
      <c r="B95" s="3" t="s">
        <v>282</v>
      </c>
      <c r="C95" s="3" t="s">
        <v>283</v>
      </c>
      <c r="D95" s="3">
        <v>1</v>
      </c>
      <c r="E95" s="4">
        <f t="shared" si="6"/>
        <v>2.5</v>
      </c>
      <c r="F95" s="8"/>
      <c r="G95" s="4">
        <f t="shared" si="7"/>
        <v>0</v>
      </c>
      <c r="H95" s="5">
        <f t="shared" si="8"/>
        <v>1.25</v>
      </c>
      <c r="I95" s="8" t="s">
        <v>477</v>
      </c>
      <c r="K95" s="6"/>
    </row>
    <row r="96" spans="1:11" ht="12.75">
      <c r="A96" s="3" t="s">
        <v>284</v>
      </c>
      <c r="B96" s="3" t="s">
        <v>285</v>
      </c>
      <c r="C96" s="3" t="s">
        <v>286</v>
      </c>
      <c r="D96" s="7">
        <v>1</v>
      </c>
      <c r="E96" s="4">
        <f t="shared" si="6"/>
        <v>2.5</v>
      </c>
      <c r="F96" s="3">
        <v>1</v>
      </c>
      <c r="G96" s="4">
        <f t="shared" si="7"/>
        <v>2</v>
      </c>
      <c r="H96" s="5">
        <f t="shared" si="8"/>
        <v>2.25</v>
      </c>
      <c r="I96" s="8" t="s">
        <v>477</v>
      </c>
      <c r="K96" s="6"/>
    </row>
    <row r="97" spans="1:11" ht="12.75">
      <c r="A97" s="3" t="s">
        <v>287</v>
      </c>
      <c r="B97" s="3" t="s">
        <v>288</v>
      </c>
      <c r="C97" s="3" t="s">
        <v>289</v>
      </c>
      <c r="D97" s="3">
        <v>20</v>
      </c>
      <c r="E97" s="4">
        <f t="shared" si="6"/>
        <v>50</v>
      </c>
      <c r="F97" s="3">
        <v>19</v>
      </c>
      <c r="G97" s="4">
        <f t="shared" si="7"/>
        <v>38</v>
      </c>
      <c r="H97" s="5">
        <f t="shared" si="8"/>
        <v>44</v>
      </c>
      <c r="I97" s="3" t="str">
        <f>IF(AND(E97&gt;40,G97&gt;40),IF(H97&gt;85,5,IF(H97&gt;70,4,IF(H97&gt;55,3,IF(H97&gt;40,"vizsgázhat","javít")))),IF(H97&gt;40,"vizsgázhat","javít"))</f>
        <v>vizsgázhat</v>
      </c>
      <c r="K97" s="6"/>
    </row>
    <row r="98" spans="1:11" ht="12.75">
      <c r="A98" s="3" t="s">
        <v>290</v>
      </c>
      <c r="B98" s="3" t="s">
        <v>291</v>
      </c>
      <c r="C98" s="3" t="s">
        <v>292</v>
      </c>
      <c r="D98" s="7">
        <v>14</v>
      </c>
      <c r="E98" s="4">
        <f t="shared" si="6"/>
        <v>35</v>
      </c>
      <c r="F98" s="3">
        <v>27</v>
      </c>
      <c r="G98" s="4">
        <f t="shared" si="7"/>
        <v>54</v>
      </c>
      <c r="H98" s="5">
        <f t="shared" si="8"/>
        <v>44.5</v>
      </c>
      <c r="I98" s="3" t="str">
        <f>IF(AND(E98&gt;40,G98&gt;40),IF(H98&gt;85,5,IF(H98&gt;70,4,IF(H98&gt;55,3,IF(H98&gt;40,"vizsgázhat","javít")))),IF(H98&gt;40,"vizsgázhat","javít"))</f>
        <v>vizsgázhat</v>
      </c>
      <c r="K98" s="6"/>
    </row>
    <row r="99" spans="1:11" ht="12.75">
      <c r="A99" s="3" t="s">
        <v>293</v>
      </c>
      <c r="B99" s="3" t="s">
        <v>294</v>
      </c>
      <c r="C99" s="3" t="s">
        <v>295</v>
      </c>
      <c r="D99" s="7">
        <v>15</v>
      </c>
      <c r="E99" s="4">
        <f t="shared" si="6"/>
        <v>37.5</v>
      </c>
      <c r="F99" s="3">
        <v>8</v>
      </c>
      <c r="G99" s="4">
        <f t="shared" si="7"/>
        <v>16</v>
      </c>
      <c r="H99" s="5">
        <f t="shared" si="8"/>
        <v>26.75</v>
      </c>
      <c r="I99" s="8" t="s">
        <v>477</v>
      </c>
      <c r="K99" s="6"/>
    </row>
    <row r="100" spans="1:11" ht="12.75">
      <c r="A100" s="3" t="s">
        <v>296</v>
      </c>
      <c r="B100" s="3" t="s">
        <v>297</v>
      </c>
      <c r="C100" s="3" t="s">
        <v>298</v>
      </c>
      <c r="D100" s="3">
        <v>17</v>
      </c>
      <c r="E100" s="4">
        <f t="shared" si="6"/>
        <v>42.5</v>
      </c>
      <c r="F100" s="8">
        <v>29</v>
      </c>
      <c r="G100" s="4">
        <f t="shared" si="7"/>
        <v>57.99999999999999</v>
      </c>
      <c r="H100" s="5">
        <f t="shared" si="8"/>
        <v>50.25</v>
      </c>
      <c r="I100" s="3" t="str">
        <f>IF(AND(E100&gt;40,G100&gt;40),IF(H100&gt;85,5,IF(H100&gt;70,4,IF(H100&gt;55,3,IF(H100&gt;40,"vizsgázhat","javít")))),IF(H100&gt;40,"vizsgázhat","javít"))</f>
        <v>vizsgázhat</v>
      </c>
      <c r="K100" s="6"/>
    </row>
    <row r="101" spans="1:11" ht="12.75">
      <c r="A101" s="3" t="s">
        <v>299</v>
      </c>
      <c r="B101" s="3" t="s">
        <v>300</v>
      </c>
      <c r="C101" s="3" t="s">
        <v>301</v>
      </c>
      <c r="D101" s="8"/>
      <c r="E101" s="4">
        <f t="shared" si="6"/>
        <v>0</v>
      </c>
      <c r="F101" s="3">
        <v>26</v>
      </c>
      <c r="G101" s="4">
        <f t="shared" si="7"/>
        <v>52</v>
      </c>
      <c r="H101" s="5">
        <f t="shared" si="8"/>
        <v>26</v>
      </c>
      <c r="I101" s="8" t="s">
        <v>477</v>
      </c>
      <c r="K101" s="6"/>
    </row>
    <row r="102" spans="1:12" ht="12.75">
      <c r="A102" s="3" t="s">
        <v>302</v>
      </c>
      <c r="B102" s="3" t="s">
        <v>303</v>
      </c>
      <c r="C102" s="3" t="s">
        <v>304</v>
      </c>
      <c r="D102" s="3">
        <v>1</v>
      </c>
      <c r="E102" s="4">
        <f aca="true" t="shared" si="9" ref="E102:E133">D102/40*100</f>
        <v>2.5</v>
      </c>
      <c r="F102" s="3">
        <v>24</v>
      </c>
      <c r="G102" s="4">
        <f aca="true" t="shared" si="10" ref="G102:G133">F102/50*100</f>
        <v>48</v>
      </c>
      <c r="H102" s="5">
        <f aca="true" t="shared" si="11" ref="H102:H133">(E102+G102)/2</f>
        <v>25.25</v>
      </c>
      <c r="I102" s="8" t="s">
        <v>477</v>
      </c>
      <c r="K102" s="6"/>
      <c r="L102">
        <v>18</v>
      </c>
    </row>
    <row r="103" spans="1:11" ht="12.75">
      <c r="A103" s="3" t="s">
        <v>305</v>
      </c>
      <c r="B103" s="3" t="s">
        <v>306</v>
      </c>
      <c r="C103" s="3" t="s">
        <v>307</v>
      </c>
      <c r="D103" s="7">
        <v>16</v>
      </c>
      <c r="E103" s="4">
        <f t="shared" si="9"/>
        <v>40</v>
      </c>
      <c r="F103" s="3">
        <v>30</v>
      </c>
      <c r="G103" s="4">
        <f t="shared" si="10"/>
        <v>60</v>
      </c>
      <c r="H103" s="5">
        <f t="shared" si="11"/>
        <v>50</v>
      </c>
      <c r="I103" s="3" t="str">
        <f>IF(AND(E103&gt;40,G103&gt;40),IF(H103&gt;85,5,IF(H103&gt;70,4,IF(H103&gt;55,3,IF(H103&gt;40,"vizsgázhat","javít")))),IF(H103&gt;40,"vizsgázhat","javít"))</f>
        <v>vizsgázhat</v>
      </c>
      <c r="K103" s="6"/>
    </row>
    <row r="104" spans="1:11" ht="12.75">
      <c r="A104" s="3" t="s">
        <v>308</v>
      </c>
      <c r="B104" s="3" t="s">
        <v>309</v>
      </c>
      <c r="C104" s="3" t="s">
        <v>310</v>
      </c>
      <c r="D104" s="3">
        <v>13</v>
      </c>
      <c r="E104" s="4">
        <f t="shared" si="9"/>
        <v>32.5</v>
      </c>
      <c r="F104" s="8"/>
      <c r="G104" s="4">
        <f t="shared" si="10"/>
        <v>0</v>
      </c>
      <c r="H104" s="5">
        <f t="shared" si="11"/>
        <v>16.25</v>
      </c>
      <c r="I104" s="8" t="s">
        <v>477</v>
      </c>
      <c r="K104" s="6"/>
    </row>
    <row r="105" spans="1:11" ht="12.75">
      <c r="A105" s="3" t="s">
        <v>311</v>
      </c>
      <c r="B105" s="3" t="s">
        <v>312</v>
      </c>
      <c r="C105" s="3" t="s">
        <v>313</v>
      </c>
      <c r="D105" s="3">
        <v>0</v>
      </c>
      <c r="E105" s="4">
        <f t="shared" si="9"/>
        <v>0</v>
      </c>
      <c r="F105" s="8"/>
      <c r="G105" s="4">
        <f t="shared" si="10"/>
        <v>0</v>
      </c>
      <c r="H105" s="5">
        <f t="shared" si="11"/>
        <v>0</v>
      </c>
      <c r="I105" s="8" t="s">
        <v>477</v>
      </c>
      <c r="K105" s="6"/>
    </row>
    <row r="106" spans="1:11" ht="12.75">
      <c r="A106" s="3" t="s">
        <v>314</v>
      </c>
      <c r="B106" s="3" t="s">
        <v>315</v>
      </c>
      <c r="C106" s="3" t="s">
        <v>316</v>
      </c>
      <c r="D106" s="7">
        <v>19</v>
      </c>
      <c r="E106" s="4">
        <f t="shared" si="9"/>
        <v>47.5</v>
      </c>
      <c r="F106" s="3">
        <v>32</v>
      </c>
      <c r="G106" s="4">
        <f t="shared" si="10"/>
        <v>64</v>
      </c>
      <c r="H106" s="5">
        <f t="shared" si="11"/>
        <v>55.75</v>
      </c>
      <c r="I106" s="3">
        <f>IF(AND(E106&gt;40,G106&gt;40),IF(H106&gt;85,5,IF(H106&gt;70,4,IF(H106&gt;55,3,IF(H106&gt;40,"vizsgázhat","javít")))),IF(H106&gt;40,"vizsgázhat","javít"))</f>
        <v>3</v>
      </c>
      <c r="K106" s="6"/>
    </row>
    <row r="107" spans="1:11" ht="12.75">
      <c r="A107" s="3" t="s">
        <v>317</v>
      </c>
      <c r="B107" s="3" t="s">
        <v>318</v>
      </c>
      <c r="C107" s="3" t="s">
        <v>319</v>
      </c>
      <c r="D107" s="7">
        <v>4</v>
      </c>
      <c r="E107" s="4">
        <f t="shared" si="9"/>
        <v>10</v>
      </c>
      <c r="F107" s="8"/>
      <c r="G107" s="4">
        <f t="shared" si="10"/>
        <v>0</v>
      </c>
      <c r="H107" s="5">
        <f t="shared" si="11"/>
        <v>5</v>
      </c>
      <c r="I107" s="8" t="s">
        <v>477</v>
      </c>
      <c r="K107" s="6"/>
    </row>
    <row r="108" spans="1:11" ht="12.75">
      <c r="A108" s="3" t="s">
        <v>320</v>
      </c>
      <c r="B108" s="3" t="s">
        <v>321</v>
      </c>
      <c r="C108" s="3" t="s">
        <v>322</v>
      </c>
      <c r="D108" s="7">
        <v>14</v>
      </c>
      <c r="E108" s="4">
        <f t="shared" si="9"/>
        <v>35</v>
      </c>
      <c r="F108" s="8"/>
      <c r="G108" s="4">
        <f t="shared" si="10"/>
        <v>0</v>
      </c>
      <c r="H108" s="5">
        <f t="shared" si="11"/>
        <v>17.5</v>
      </c>
      <c r="I108" s="8" t="s">
        <v>477</v>
      </c>
      <c r="K108" s="6"/>
    </row>
    <row r="109" spans="1:11" ht="12.75">
      <c r="A109" s="3" t="s">
        <v>323</v>
      </c>
      <c r="B109" s="3" t="s">
        <v>324</v>
      </c>
      <c r="C109" s="3" t="s">
        <v>325</v>
      </c>
      <c r="D109" s="3">
        <v>0</v>
      </c>
      <c r="E109" s="4">
        <f t="shared" si="9"/>
        <v>0</v>
      </c>
      <c r="F109" s="8"/>
      <c r="G109" s="4">
        <f t="shared" si="10"/>
        <v>0</v>
      </c>
      <c r="H109" s="5">
        <f t="shared" si="11"/>
        <v>0</v>
      </c>
      <c r="I109" s="8" t="s">
        <v>477</v>
      </c>
      <c r="K109" s="6"/>
    </row>
    <row r="110" spans="1:11" ht="12.75">
      <c r="A110" s="3" t="s">
        <v>326</v>
      </c>
      <c r="B110" s="3" t="s">
        <v>327</v>
      </c>
      <c r="C110" s="3" t="s">
        <v>328</v>
      </c>
      <c r="D110" s="3">
        <v>16</v>
      </c>
      <c r="E110" s="4">
        <f t="shared" si="9"/>
        <v>40</v>
      </c>
      <c r="F110" s="3">
        <v>21</v>
      </c>
      <c r="G110" s="4">
        <f t="shared" si="10"/>
        <v>42</v>
      </c>
      <c r="H110" s="5">
        <f t="shared" si="11"/>
        <v>41</v>
      </c>
      <c r="I110" s="3" t="str">
        <f>IF(AND(E110&gt;40,G110&gt;40),IF(H110&gt;85,5,IF(H110&gt;70,4,IF(H110&gt;55,3,IF(H110&gt;40,"vizsgázhat","javít")))),IF(H110&gt;40,"vizsgázhat","javít"))</f>
        <v>vizsgázhat</v>
      </c>
      <c r="K110" s="6"/>
    </row>
    <row r="111" spans="1:12" ht="12.75">
      <c r="A111" s="3" t="s">
        <v>329</v>
      </c>
      <c r="B111" s="3" t="s">
        <v>330</v>
      </c>
      <c r="C111" s="3" t="s">
        <v>331</v>
      </c>
      <c r="D111" s="7">
        <v>4</v>
      </c>
      <c r="E111" s="4">
        <f t="shared" si="9"/>
        <v>10</v>
      </c>
      <c r="F111" s="8"/>
      <c r="G111" s="4">
        <f t="shared" si="10"/>
        <v>0</v>
      </c>
      <c r="H111" s="5">
        <f t="shared" si="11"/>
        <v>5</v>
      </c>
      <c r="I111" s="8" t="s">
        <v>477</v>
      </c>
      <c r="K111" s="6"/>
      <c r="L111">
        <v>5</v>
      </c>
    </row>
    <row r="112" spans="1:11" ht="12.75">
      <c r="A112" s="3" t="s">
        <v>332</v>
      </c>
      <c r="B112" s="3" t="s">
        <v>333</v>
      </c>
      <c r="C112" s="3" t="s">
        <v>334</v>
      </c>
      <c r="D112" s="3">
        <v>19</v>
      </c>
      <c r="E112" s="4">
        <f t="shared" si="9"/>
        <v>47.5</v>
      </c>
      <c r="F112" s="3">
        <v>32</v>
      </c>
      <c r="G112" s="4">
        <f t="shared" si="10"/>
        <v>64</v>
      </c>
      <c r="H112" s="5">
        <f t="shared" si="11"/>
        <v>55.75</v>
      </c>
      <c r="I112" s="3">
        <f>IF(AND(E112&gt;40,G112&gt;40),IF(H112&gt;85,5,IF(H112&gt;70,4,IF(H112&gt;55,3,IF(H112&gt;40,"vizsgázhat","javít")))),IF(H112&gt;40,"vizsgázhat","javít"))</f>
        <v>3</v>
      </c>
      <c r="K112" s="6"/>
    </row>
    <row r="113" spans="1:11" ht="12.75">
      <c r="A113" s="3" t="s">
        <v>335</v>
      </c>
      <c r="B113" s="3" t="s">
        <v>336</v>
      </c>
      <c r="C113" s="3" t="s">
        <v>337</v>
      </c>
      <c r="D113" s="8"/>
      <c r="E113" s="4">
        <f t="shared" si="9"/>
        <v>0</v>
      </c>
      <c r="F113" s="8"/>
      <c r="G113" s="4">
        <f t="shared" si="10"/>
        <v>0</v>
      </c>
      <c r="H113" s="5">
        <f t="shared" si="11"/>
        <v>0</v>
      </c>
      <c r="I113" s="8" t="s">
        <v>477</v>
      </c>
      <c r="K113" s="6"/>
    </row>
    <row r="114" spans="1:11" ht="12.75">
      <c r="A114" s="3" t="s">
        <v>338</v>
      </c>
      <c r="B114" s="3" t="s">
        <v>339</v>
      </c>
      <c r="C114" s="3" t="s">
        <v>340</v>
      </c>
      <c r="D114" s="3">
        <v>14</v>
      </c>
      <c r="E114" s="4">
        <f t="shared" si="9"/>
        <v>35</v>
      </c>
      <c r="F114" s="3">
        <v>26</v>
      </c>
      <c r="G114" s="4">
        <f t="shared" si="10"/>
        <v>52</v>
      </c>
      <c r="H114" s="5">
        <f t="shared" si="11"/>
        <v>43.5</v>
      </c>
      <c r="I114" s="3" t="str">
        <f>IF(AND(E114&gt;40,G114&gt;40),IF(H114&gt;85,5,IF(H114&gt;70,4,IF(H114&gt;55,3,IF(H114&gt;40,"vizsgázhat","javít")))),IF(H114&gt;40,"vizsgázhat","javít"))</f>
        <v>vizsgázhat</v>
      </c>
      <c r="K114" s="6"/>
    </row>
    <row r="115" spans="1:11" ht="12.75">
      <c r="A115" s="3" t="s">
        <v>341</v>
      </c>
      <c r="B115" s="3" t="s">
        <v>342</v>
      </c>
      <c r="C115" s="3" t="s">
        <v>343</v>
      </c>
      <c r="D115" s="7">
        <v>8</v>
      </c>
      <c r="E115" s="4">
        <f t="shared" si="9"/>
        <v>20</v>
      </c>
      <c r="F115" s="3">
        <v>0</v>
      </c>
      <c r="G115" s="4">
        <f t="shared" si="10"/>
        <v>0</v>
      </c>
      <c r="H115" s="5">
        <f t="shared" si="11"/>
        <v>10</v>
      </c>
      <c r="I115" s="8" t="s">
        <v>477</v>
      </c>
      <c r="K115" s="6"/>
    </row>
    <row r="116" spans="1:11" ht="12.75">
      <c r="A116" s="3" t="s">
        <v>344</v>
      </c>
      <c r="B116" s="3" t="s">
        <v>345</v>
      </c>
      <c r="C116" s="3" t="s">
        <v>346</v>
      </c>
      <c r="D116" s="7">
        <v>3</v>
      </c>
      <c r="E116" s="4">
        <f t="shared" si="9"/>
        <v>7.5</v>
      </c>
      <c r="F116" s="8"/>
      <c r="G116" s="4">
        <f t="shared" si="10"/>
        <v>0</v>
      </c>
      <c r="H116" s="5">
        <f t="shared" si="11"/>
        <v>3.75</v>
      </c>
      <c r="I116" s="8" t="s">
        <v>477</v>
      </c>
      <c r="K116" s="6"/>
    </row>
    <row r="117" spans="1:11" ht="12.75">
      <c r="A117" s="3" t="s">
        <v>347</v>
      </c>
      <c r="B117" s="3" t="s">
        <v>348</v>
      </c>
      <c r="C117" s="3" t="s">
        <v>349</v>
      </c>
      <c r="D117" s="3">
        <v>6</v>
      </c>
      <c r="E117" s="4">
        <f t="shared" si="9"/>
        <v>15</v>
      </c>
      <c r="F117" s="8"/>
      <c r="G117" s="4">
        <f t="shared" si="10"/>
        <v>0</v>
      </c>
      <c r="H117" s="5">
        <f t="shared" si="11"/>
        <v>7.5</v>
      </c>
      <c r="I117" s="8" t="s">
        <v>477</v>
      </c>
      <c r="K117" s="6"/>
    </row>
    <row r="118" spans="1:11" ht="12.75">
      <c r="A118" s="3" t="s">
        <v>350</v>
      </c>
      <c r="B118" s="3" t="s">
        <v>351</v>
      </c>
      <c r="C118" s="3" t="s">
        <v>352</v>
      </c>
      <c r="D118" s="7">
        <v>14</v>
      </c>
      <c r="E118" s="4">
        <f t="shared" si="9"/>
        <v>35</v>
      </c>
      <c r="F118" s="3">
        <v>16</v>
      </c>
      <c r="G118" s="4">
        <f t="shared" si="10"/>
        <v>32</v>
      </c>
      <c r="H118" s="5">
        <f t="shared" si="11"/>
        <v>33.5</v>
      </c>
      <c r="I118" s="8" t="s">
        <v>477</v>
      </c>
      <c r="K118" s="6"/>
    </row>
    <row r="119" spans="1:11" ht="12.75">
      <c r="A119" s="3" t="s">
        <v>353</v>
      </c>
      <c r="B119" s="3" t="s">
        <v>354</v>
      </c>
      <c r="C119" s="3" t="s">
        <v>355</v>
      </c>
      <c r="D119" s="3">
        <v>10</v>
      </c>
      <c r="E119" s="4">
        <f t="shared" si="9"/>
        <v>25</v>
      </c>
      <c r="F119" s="3">
        <v>19</v>
      </c>
      <c r="G119" s="4">
        <f t="shared" si="10"/>
        <v>38</v>
      </c>
      <c r="H119" s="5">
        <f t="shared" si="11"/>
        <v>31.5</v>
      </c>
      <c r="I119" s="8" t="s">
        <v>477</v>
      </c>
      <c r="K119" s="6"/>
    </row>
    <row r="120" spans="1:11" ht="12.75">
      <c r="A120" s="3" t="s">
        <v>356</v>
      </c>
      <c r="B120" s="3" t="s">
        <v>357</v>
      </c>
      <c r="C120" s="3" t="s">
        <v>358</v>
      </c>
      <c r="D120" s="3">
        <v>0</v>
      </c>
      <c r="E120" s="4">
        <f t="shared" si="9"/>
        <v>0</v>
      </c>
      <c r="F120" s="8"/>
      <c r="G120" s="4">
        <f t="shared" si="10"/>
        <v>0</v>
      </c>
      <c r="H120" s="5">
        <f t="shared" si="11"/>
        <v>0</v>
      </c>
      <c r="I120" s="8" t="s">
        <v>477</v>
      </c>
      <c r="K120" s="6"/>
    </row>
    <row r="121" spans="1:11" ht="12.75">
      <c r="A121" s="3" t="s">
        <v>359</v>
      </c>
      <c r="B121" s="3" t="s">
        <v>360</v>
      </c>
      <c r="C121" s="3" t="s">
        <v>361</v>
      </c>
      <c r="D121" s="3">
        <v>16</v>
      </c>
      <c r="E121" s="4">
        <f t="shared" si="9"/>
        <v>40</v>
      </c>
      <c r="F121" s="3">
        <v>10</v>
      </c>
      <c r="G121" s="4">
        <f t="shared" si="10"/>
        <v>20</v>
      </c>
      <c r="H121" s="5">
        <f t="shared" si="11"/>
        <v>30</v>
      </c>
      <c r="I121" s="8" t="s">
        <v>477</v>
      </c>
      <c r="K121" s="6"/>
    </row>
    <row r="122" spans="1:11" ht="12.75">
      <c r="A122" s="3" t="s">
        <v>362</v>
      </c>
      <c r="B122" s="3" t="s">
        <v>363</v>
      </c>
      <c r="C122" s="3" t="s">
        <v>364</v>
      </c>
      <c r="D122" s="3">
        <v>25</v>
      </c>
      <c r="E122" s="4">
        <f t="shared" si="9"/>
        <v>62.5</v>
      </c>
      <c r="F122" s="3">
        <v>19</v>
      </c>
      <c r="G122" s="4">
        <f t="shared" si="10"/>
        <v>38</v>
      </c>
      <c r="H122" s="5">
        <f t="shared" si="11"/>
        <v>50.25</v>
      </c>
      <c r="I122" s="3" t="str">
        <f>IF(AND(E122&gt;40,G122&gt;40),IF(H122&gt;85,5,IF(H122&gt;70,4,IF(H122&gt;55,3,IF(H122&gt;40,"vizsgázhat","javít")))),IF(H122&gt;40,"vizsgázhat","javít"))</f>
        <v>vizsgázhat</v>
      </c>
      <c r="K122" s="6"/>
    </row>
    <row r="123" spans="1:11" ht="12.75">
      <c r="A123" s="3" t="s">
        <v>365</v>
      </c>
      <c r="B123" s="3" t="s">
        <v>366</v>
      </c>
      <c r="C123" s="3" t="s">
        <v>367</v>
      </c>
      <c r="D123" s="3">
        <v>23</v>
      </c>
      <c r="E123" s="4">
        <f t="shared" si="9"/>
        <v>57.49999999999999</v>
      </c>
      <c r="F123" s="3">
        <v>29</v>
      </c>
      <c r="G123" s="4">
        <f t="shared" si="10"/>
        <v>57.99999999999999</v>
      </c>
      <c r="H123" s="5">
        <f t="shared" si="11"/>
        <v>57.74999999999999</v>
      </c>
      <c r="I123" s="3">
        <f>IF(AND(E123&gt;40,G123&gt;40),IF(H123&gt;85,5,IF(H123&gt;70,4,IF(H123&gt;55,3,IF(H123&gt;40,"vizsgázhat","javít")))),IF(H123&gt;40,"vizsgázhat","javít"))</f>
        <v>3</v>
      </c>
      <c r="K123" s="6"/>
    </row>
    <row r="124" spans="1:12" ht="12.75">
      <c r="A124" s="3" t="s">
        <v>368</v>
      </c>
      <c r="B124" s="3" t="s">
        <v>369</v>
      </c>
      <c r="C124" s="3" t="s">
        <v>370</v>
      </c>
      <c r="D124" s="3">
        <v>16</v>
      </c>
      <c r="E124" s="4">
        <f t="shared" si="9"/>
        <v>40</v>
      </c>
      <c r="F124" s="3">
        <v>7</v>
      </c>
      <c r="G124" s="4">
        <f t="shared" si="10"/>
        <v>14.000000000000002</v>
      </c>
      <c r="H124" s="5">
        <f t="shared" si="11"/>
        <v>27</v>
      </c>
      <c r="I124" s="8" t="s">
        <v>477</v>
      </c>
      <c r="K124" s="6"/>
      <c r="L124">
        <v>8</v>
      </c>
    </row>
    <row r="125" spans="1:11" ht="12.75">
      <c r="A125" s="3" t="s">
        <v>371</v>
      </c>
      <c r="B125" s="3" t="s">
        <v>372</v>
      </c>
      <c r="C125" s="3" t="s">
        <v>373</v>
      </c>
      <c r="D125" s="7">
        <v>10</v>
      </c>
      <c r="E125" s="4">
        <f t="shared" si="9"/>
        <v>25</v>
      </c>
      <c r="F125" s="3">
        <v>11</v>
      </c>
      <c r="G125" s="4">
        <f t="shared" si="10"/>
        <v>22</v>
      </c>
      <c r="H125" s="5">
        <f t="shared" si="11"/>
        <v>23.5</v>
      </c>
      <c r="I125" s="8" t="s">
        <v>477</v>
      </c>
      <c r="J125">
        <v>13</v>
      </c>
      <c r="K125" s="9">
        <f>J125/46*100</f>
        <v>28.26086956521739</v>
      </c>
    </row>
    <row r="126" spans="1:11" ht="12.75">
      <c r="A126" s="3" t="s">
        <v>374</v>
      </c>
      <c r="B126" s="3" t="s">
        <v>375</v>
      </c>
      <c r="C126" s="3" t="s">
        <v>376</v>
      </c>
      <c r="D126" s="7">
        <v>4</v>
      </c>
      <c r="E126" s="4">
        <f t="shared" si="9"/>
        <v>10</v>
      </c>
      <c r="F126" s="8"/>
      <c r="G126" s="4">
        <f t="shared" si="10"/>
        <v>0</v>
      </c>
      <c r="H126" s="5">
        <f t="shared" si="11"/>
        <v>5</v>
      </c>
      <c r="I126" s="8" t="s">
        <v>477</v>
      </c>
      <c r="K126" s="6"/>
    </row>
    <row r="127" spans="1:11" ht="12.75">
      <c r="A127" s="3" t="s">
        <v>377</v>
      </c>
      <c r="B127" s="3" t="s">
        <v>378</v>
      </c>
      <c r="C127" s="3" t="s">
        <v>379</v>
      </c>
      <c r="D127" s="7">
        <v>19</v>
      </c>
      <c r="E127" s="4">
        <f t="shared" si="9"/>
        <v>47.5</v>
      </c>
      <c r="F127" s="3">
        <v>19</v>
      </c>
      <c r="G127" s="4">
        <f t="shared" si="10"/>
        <v>38</v>
      </c>
      <c r="H127" s="5">
        <f t="shared" si="11"/>
        <v>42.75</v>
      </c>
      <c r="I127" s="3" t="str">
        <f>IF(AND(E127&gt;40,G127&gt;40),IF(H127&gt;85,5,IF(H127&gt;70,4,IF(H127&gt;55,3,IF(H127&gt;40,"vizsgázhat","javít")))),IF(H127&gt;40,"vizsgázhat","javít"))</f>
        <v>vizsgázhat</v>
      </c>
      <c r="K127" s="6"/>
    </row>
    <row r="128" spans="1:11" ht="12.75">
      <c r="A128" s="3" t="s">
        <v>380</v>
      </c>
      <c r="B128" s="3" t="s">
        <v>381</v>
      </c>
      <c r="C128" s="3" t="s">
        <v>382</v>
      </c>
      <c r="D128" s="7">
        <v>10</v>
      </c>
      <c r="E128" s="4">
        <f t="shared" si="9"/>
        <v>25</v>
      </c>
      <c r="F128" s="3">
        <v>4</v>
      </c>
      <c r="G128" s="4">
        <f t="shared" si="10"/>
        <v>8</v>
      </c>
      <c r="H128" s="5">
        <f t="shared" si="11"/>
        <v>16.5</v>
      </c>
      <c r="I128" s="8" t="s">
        <v>477</v>
      </c>
      <c r="K128" s="6"/>
    </row>
    <row r="129" spans="1:11" ht="12.75">
      <c r="A129" s="3" t="s">
        <v>383</v>
      </c>
      <c r="B129" s="3" t="s">
        <v>384</v>
      </c>
      <c r="C129" s="3" t="s">
        <v>385</v>
      </c>
      <c r="D129" s="3">
        <v>3</v>
      </c>
      <c r="E129" s="4">
        <f t="shared" si="9"/>
        <v>7.5</v>
      </c>
      <c r="F129" s="8"/>
      <c r="G129" s="4">
        <f t="shared" si="10"/>
        <v>0</v>
      </c>
      <c r="H129" s="5">
        <f t="shared" si="11"/>
        <v>3.75</v>
      </c>
      <c r="I129" s="8" t="s">
        <v>477</v>
      </c>
      <c r="K129" s="6"/>
    </row>
    <row r="130" spans="1:12" ht="12.75">
      <c r="A130" s="3" t="s">
        <v>386</v>
      </c>
      <c r="B130" s="3" t="s">
        <v>387</v>
      </c>
      <c r="C130" s="3" t="s">
        <v>388</v>
      </c>
      <c r="D130" s="3">
        <v>17</v>
      </c>
      <c r="E130" s="4">
        <f t="shared" si="9"/>
        <v>42.5</v>
      </c>
      <c r="F130" s="3">
        <v>9</v>
      </c>
      <c r="G130" s="4">
        <f t="shared" si="10"/>
        <v>18</v>
      </c>
      <c r="H130" s="5">
        <f t="shared" si="11"/>
        <v>30.25</v>
      </c>
      <c r="I130" s="8" t="s">
        <v>477</v>
      </c>
      <c r="K130" s="6"/>
      <c r="L130">
        <v>9</v>
      </c>
    </row>
    <row r="131" spans="1:11" ht="12.75">
      <c r="A131" s="3" t="s">
        <v>389</v>
      </c>
      <c r="B131" s="3" t="s">
        <v>390</v>
      </c>
      <c r="C131" s="3" t="s">
        <v>391</v>
      </c>
      <c r="D131" s="3">
        <v>0</v>
      </c>
      <c r="E131" s="4">
        <f t="shared" si="9"/>
        <v>0</v>
      </c>
      <c r="F131" s="8"/>
      <c r="G131" s="4">
        <f t="shared" si="10"/>
        <v>0</v>
      </c>
      <c r="H131" s="5">
        <f t="shared" si="11"/>
        <v>0</v>
      </c>
      <c r="I131" s="8" t="s">
        <v>477</v>
      </c>
      <c r="K131" s="6"/>
    </row>
    <row r="132" spans="1:11" ht="12.75">
      <c r="A132" s="3" t="s">
        <v>392</v>
      </c>
      <c r="B132" s="3" t="s">
        <v>393</v>
      </c>
      <c r="C132" s="3" t="s">
        <v>394</v>
      </c>
      <c r="D132" s="3">
        <v>25</v>
      </c>
      <c r="E132" s="4">
        <f t="shared" si="9"/>
        <v>62.5</v>
      </c>
      <c r="F132" s="3">
        <v>33</v>
      </c>
      <c r="G132" s="4">
        <f t="shared" si="10"/>
        <v>66</v>
      </c>
      <c r="H132" s="5">
        <f t="shared" si="11"/>
        <v>64.25</v>
      </c>
      <c r="I132" s="3">
        <f>IF(AND(E132&gt;40,G132&gt;40),IF(H132&gt;85,5,IF(H132&gt;70,4,IF(H132&gt;55,3,IF(H132&gt;40,"vizsgázhat","javít")))),IF(H132&gt;40,"vizsgázhat","javít"))</f>
        <v>3</v>
      </c>
      <c r="K132" s="6"/>
    </row>
    <row r="133" spans="1:11" ht="12.75">
      <c r="A133" s="3" t="s">
        <v>395</v>
      </c>
      <c r="B133" s="3" t="s">
        <v>396</v>
      </c>
      <c r="C133" s="3" t="s">
        <v>397</v>
      </c>
      <c r="D133" s="8"/>
      <c r="E133" s="4">
        <f t="shared" si="9"/>
        <v>0</v>
      </c>
      <c r="F133" s="3">
        <v>23</v>
      </c>
      <c r="G133" s="4">
        <f t="shared" si="10"/>
        <v>46</v>
      </c>
      <c r="H133" s="5">
        <f t="shared" si="11"/>
        <v>23</v>
      </c>
      <c r="I133" s="8" t="s">
        <v>20</v>
      </c>
      <c r="J133">
        <v>27</v>
      </c>
      <c r="K133" s="6">
        <v>59</v>
      </c>
    </row>
    <row r="134" spans="1:11" ht="12.75">
      <c r="A134" s="3" t="s">
        <v>398</v>
      </c>
      <c r="B134" s="3" t="s">
        <v>399</v>
      </c>
      <c r="C134" s="3" t="s">
        <v>400</v>
      </c>
      <c r="D134" s="3">
        <v>12</v>
      </c>
      <c r="E134" s="4">
        <f aca="true" t="shared" si="12" ref="E134:E160">D134/40*100</f>
        <v>30</v>
      </c>
      <c r="F134" s="3">
        <v>27</v>
      </c>
      <c r="G134" s="4">
        <f aca="true" t="shared" si="13" ref="G134:G160">F134/50*100</f>
        <v>54</v>
      </c>
      <c r="H134" s="5">
        <f aca="true" t="shared" si="14" ref="H134:H160">(E134+G134)/2</f>
        <v>42</v>
      </c>
      <c r="I134" s="3" t="str">
        <f>IF(AND(E134&gt;40,G134&gt;40),IF(H134&gt;85,5,IF(H134&gt;70,4,IF(H134&gt;55,3,IF(H134&gt;40,"vizsgázhat","javít")))),IF(H134&gt;40,"vizsgázhat","javít"))</f>
        <v>vizsgázhat</v>
      </c>
      <c r="K134" s="6"/>
    </row>
    <row r="135" spans="1:11" ht="12.75">
      <c r="A135" s="3" t="s">
        <v>401</v>
      </c>
      <c r="B135" s="3" t="s">
        <v>402</v>
      </c>
      <c r="C135" s="3" t="s">
        <v>403</v>
      </c>
      <c r="D135" s="3">
        <v>25</v>
      </c>
      <c r="E135" s="4">
        <f t="shared" si="12"/>
        <v>62.5</v>
      </c>
      <c r="F135" s="3">
        <v>26</v>
      </c>
      <c r="G135" s="4">
        <f t="shared" si="13"/>
        <v>52</v>
      </c>
      <c r="H135" s="5">
        <f t="shared" si="14"/>
        <v>57.25</v>
      </c>
      <c r="I135" s="3">
        <f>IF(AND(E135&gt;40,G135&gt;40),IF(H135&gt;85,5,IF(H135&gt;70,4,IF(H135&gt;55,3,IF(H135&gt;40,"vizsgázhat","javít")))),IF(H135&gt;40,"vizsgázhat","javít"))</f>
        <v>3</v>
      </c>
      <c r="K135" s="6"/>
    </row>
    <row r="136" spans="1:11" ht="12.75">
      <c r="A136" s="3" t="s">
        <v>404</v>
      </c>
      <c r="B136" s="3" t="s">
        <v>405</v>
      </c>
      <c r="C136" s="3" t="s">
        <v>406</v>
      </c>
      <c r="D136" s="3">
        <v>6</v>
      </c>
      <c r="E136" s="4">
        <f t="shared" si="12"/>
        <v>15</v>
      </c>
      <c r="F136" s="8"/>
      <c r="G136" s="4">
        <f t="shared" si="13"/>
        <v>0</v>
      </c>
      <c r="H136" s="5">
        <f t="shared" si="14"/>
        <v>7.5</v>
      </c>
      <c r="I136" s="8" t="s">
        <v>477</v>
      </c>
      <c r="K136" s="6"/>
    </row>
    <row r="137" spans="1:11" ht="12.75">
      <c r="A137" s="3" t="s">
        <v>407</v>
      </c>
      <c r="B137" s="3" t="s">
        <v>408</v>
      </c>
      <c r="C137" s="3" t="s">
        <v>409</v>
      </c>
      <c r="D137" s="3">
        <v>24</v>
      </c>
      <c r="E137" s="4">
        <f t="shared" si="12"/>
        <v>60</v>
      </c>
      <c r="F137" s="3">
        <v>31</v>
      </c>
      <c r="G137" s="4">
        <f t="shared" si="13"/>
        <v>62</v>
      </c>
      <c r="H137" s="5">
        <f t="shared" si="14"/>
        <v>61</v>
      </c>
      <c r="I137" s="3">
        <f>IF(AND(E137&gt;40,G137&gt;40),IF(H137&gt;85,5,IF(H137&gt;70,4,IF(H137&gt;55,3,IF(H137&gt;40,"vizsgázhat","javít")))),IF(H137&gt;40,"vizsgázhat","javít"))</f>
        <v>3</v>
      </c>
      <c r="K137" s="6"/>
    </row>
    <row r="138" spans="1:11" ht="12.75">
      <c r="A138" s="3" t="s">
        <v>410</v>
      </c>
      <c r="B138" s="3" t="s">
        <v>411</v>
      </c>
      <c r="C138" s="3" t="s">
        <v>412</v>
      </c>
      <c r="D138" s="3">
        <v>27</v>
      </c>
      <c r="E138" s="4">
        <f t="shared" si="12"/>
        <v>67.5</v>
      </c>
      <c r="F138" s="3">
        <v>34</v>
      </c>
      <c r="G138" s="4">
        <f t="shared" si="13"/>
        <v>68</v>
      </c>
      <c r="H138" s="5">
        <f t="shared" si="14"/>
        <v>67.75</v>
      </c>
      <c r="I138" s="3">
        <f>IF(AND(E138&gt;40,G138&gt;40),IF(H138&gt;85,5,IF(H138&gt;70,4,IF(H138&gt;55,3,IF(H138&gt;40,"vizsgázhat","javít")))),IF(H138&gt;40,"vizsgázhat","javít"))</f>
        <v>3</v>
      </c>
      <c r="K138" s="6"/>
    </row>
    <row r="139" spans="1:11" ht="12.75">
      <c r="A139" s="3" t="s">
        <v>413</v>
      </c>
      <c r="B139" s="3" t="s">
        <v>414</v>
      </c>
      <c r="C139" s="3" t="s">
        <v>415</v>
      </c>
      <c r="D139" s="8"/>
      <c r="E139" s="4">
        <f t="shared" si="12"/>
        <v>0</v>
      </c>
      <c r="F139" s="8"/>
      <c r="G139" s="4">
        <f t="shared" si="13"/>
        <v>0</v>
      </c>
      <c r="H139" s="5">
        <f t="shared" si="14"/>
        <v>0</v>
      </c>
      <c r="I139" s="8" t="s">
        <v>477</v>
      </c>
      <c r="K139" s="6"/>
    </row>
    <row r="140" spans="1:11" ht="12.75">
      <c r="A140" s="3" t="s">
        <v>416</v>
      </c>
      <c r="B140" s="3" t="s">
        <v>417</v>
      </c>
      <c r="C140" s="3" t="s">
        <v>418</v>
      </c>
      <c r="D140" s="3">
        <v>20</v>
      </c>
      <c r="E140" s="4">
        <f t="shared" si="12"/>
        <v>50</v>
      </c>
      <c r="F140" s="3">
        <v>35</v>
      </c>
      <c r="G140" s="4">
        <f t="shared" si="13"/>
        <v>70</v>
      </c>
      <c r="H140" s="5">
        <f t="shared" si="14"/>
        <v>60</v>
      </c>
      <c r="I140" s="3">
        <f>IF(AND(E140&gt;40,G140&gt;40),IF(H140&gt;85,5,IF(H140&gt;70,4,IF(H140&gt;55,3,IF(H140&gt;40,"vizsgázhat","javít")))),IF(H140&gt;40,"vizsgázhat","javít"))</f>
        <v>3</v>
      </c>
      <c r="K140" s="6"/>
    </row>
    <row r="141" spans="1:11" ht="12.75">
      <c r="A141" s="3" t="s">
        <v>419</v>
      </c>
      <c r="B141" s="3" t="s">
        <v>420</v>
      </c>
      <c r="C141" s="3" t="s">
        <v>421</v>
      </c>
      <c r="D141" s="7">
        <v>18</v>
      </c>
      <c r="E141" s="4">
        <f t="shared" si="12"/>
        <v>45</v>
      </c>
      <c r="F141" s="3">
        <v>17</v>
      </c>
      <c r="G141" s="4">
        <f t="shared" si="13"/>
        <v>34</v>
      </c>
      <c r="H141" s="5">
        <f t="shared" si="14"/>
        <v>39.5</v>
      </c>
      <c r="I141" s="8" t="s">
        <v>477</v>
      </c>
      <c r="K141" s="6"/>
    </row>
    <row r="142" spans="1:11" ht="12.75">
      <c r="A142" s="3" t="s">
        <v>422</v>
      </c>
      <c r="B142" s="3" t="s">
        <v>423</v>
      </c>
      <c r="C142" s="3" t="s">
        <v>424</v>
      </c>
      <c r="D142" s="7">
        <v>19</v>
      </c>
      <c r="E142" s="4">
        <f t="shared" si="12"/>
        <v>47.5</v>
      </c>
      <c r="F142" s="3">
        <v>16</v>
      </c>
      <c r="G142" s="4">
        <f t="shared" si="13"/>
        <v>32</v>
      </c>
      <c r="H142" s="5">
        <f t="shared" si="14"/>
        <v>39.75</v>
      </c>
      <c r="I142" s="8" t="s">
        <v>20</v>
      </c>
      <c r="J142">
        <v>24</v>
      </c>
      <c r="K142" s="6">
        <v>52</v>
      </c>
    </row>
    <row r="143" spans="1:11" ht="12.75">
      <c r="A143" s="3" t="s">
        <v>425</v>
      </c>
      <c r="B143" s="3" t="s">
        <v>426</v>
      </c>
      <c r="C143" s="3" t="s">
        <v>427</v>
      </c>
      <c r="D143" s="7">
        <v>23</v>
      </c>
      <c r="E143" s="4">
        <f t="shared" si="12"/>
        <v>57.49999999999999</v>
      </c>
      <c r="F143" s="3">
        <v>20</v>
      </c>
      <c r="G143" s="4">
        <f t="shared" si="13"/>
        <v>40</v>
      </c>
      <c r="H143" s="5">
        <f t="shared" si="14"/>
        <v>48.75</v>
      </c>
      <c r="I143" s="3" t="str">
        <f>IF(AND(E143&gt;40,G143&gt;40),IF(H143&gt;85,5,IF(H143&gt;70,4,IF(H143&gt;55,3,IF(H143&gt;40,"vizsgázhat","javít")))),IF(H143&gt;40,"vizsgázhat","javít"))</f>
        <v>vizsgázhat</v>
      </c>
      <c r="K143" s="6"/>
    </row>
    <row r="144" spans="1:11" ht="12.75">
      <c r="A144" s="3" t="s">
        <v>428</v>
      </c>
      <c r="B144" s="3" t="s">
        <v>429</v>
      </c>
      <c r="C144" s="3" t="s">
        <v>430</v>
      </c>
      <c r="D144" s="7">
        <v>23</v>
      </c>
      <c r="E144" s="4">
        <f t="shared" si="12"/>
        <v>57.49999999999999</v>
      </c>
      <c r="F144" s="3">
        <v>20</v>
      </c>
      <c r="G144" s="4">
        <f t="shared" si="13"/>
        <v>40</v>
      </c>
      <c r="H144" s="5">
        <f t="shared" si="14"/>
        <v>48.75</v>
      </c>
      <c r="I144" s="3" t="str">
        <f>IF(AND(E144&gt;40,G144&gt;40),IF(H144&gt;85,5,IF(H144&gt;70,4,IF(H144&gt;55,3,IF(H144&gt;40,"vizsgázhat","javít")))),IF(H144&gt;40,"vizsgázhat","javít"))</f>
        <v>vizsgázhat</v>
      </c>
      <c r="K144" s="6"/>
    </row>
    <row r="145" spans="1:11" ht="12.75">
      <c r="A145" s="3" t="s">
        <v>431</v>
      </c>
      <c r="B145" s="3" t="s">
        <v>432</v>
      </c>
      <c r="C145" s="3" t="s">
        <v>433</v>
      </c>
      <c r="D145" s="7">
        <v>9</v>
      </c>
      <c r="E145" s="4">
        <f t="shared" si="12"/>
        <v>22.5</v>
      </c>
      <c r="F145" s="8"/>
      <c r="G145" s="4">
        <f t="shared" si="13"/>
        <v>0</v>
      </c>
      <c r="H145" s="5">
        <f t="shared" si="14"/>
        <v>11.25</v>
      </c>
      <c r="I145" s="8" t="s">
        <v>477</v>
      </c>
      <c r="K145" s="6"/>
    </row>
    <row r="146" spans="1:11" ht="12.75">
      <c r="A146" s="3" t="s">
        <v>434</v>
      </c>
      <c r="B146" s="3" t="s">
        <v>435</v>
      </c>
      <c r="C146" s="3" t="s">
        <v>436</v>
      </c>
      <c r="D146" s="7">
        <v>4</v>
      </c>
      <c r="E146" s="4">
        <f t="shared" si="12"/>
        <v>10</v>
      </c>
      <c r="F146" s="8"/>
      <c r="G146" s="4">
        <f t="shared" si="13"/>
        <v>0</v>
      </c>
      <c r="H146" s="5">
        <f t="shared" si="14"/>
        <v>5</v>
      </c>
      <c r="I146" s="8" t="s">
        <v>477</v>
      </c>
      <c r="K146" s="6"/>
    </row>
    <row r="147" spans="1:11" ht="12.75">
      <c r="A147" s="3" t="s">
        <v>437</v>
      </c>
      <c r="B147" s="3" t="s">
        <v>438</v>
      </c>
      <c r="C147" s="3" t="s">
        <v>439</v>
      </c>
      <c r="D147" s="3">
        <v>20</v>
      </c>
      <c r="E147" s="4">
        <f t="shared" si="12"/>
        <v>50</v>
      </c>
      <c r="F147" s="3">
        <v>25</v>
      </c>
      <c r="G147" s="4">
        <f t="shared" si="13"/>
        <v>50</v>
      </c>
      <c r="H147" s="5">
        <f t="shared" si="14"/>
        <v>50</v>
      </c>
      <c r="I147" s="3" t="str">
        <f>IF(AND(E147&gt;40,G147&gt;40),IF(H147&gt;85,5,IF(H147&gt;70,4,IF(H147&gt;55,3,IF(H147&gt;40,"vizsgázhat","javít")))),IF(H147&gt;40,"vizsgázhat","javít"))</f>
        <v>vizsgázhat</v>
      </c>
      <c r="K147" s="6"/>
    </row>
    <row r="148" spans="1:11" ht="12.75">
      <c r="A148" s="3" t="s">
        <v>440</v>
      </c>
      <c r="B148" s="3" t="s">
        <v>441</v>
      </c>
      <c r="C148" s="3" t="s">
        <v>442</v>
      </c>
      <c r="D148" s="8"/>
      <c r="E148" s="4">
        <f t="shared" si="12"/>
        <v>0</v>
      </c>
      <c r="F148" s="8"/>
      <c r="G148" s="4">
        <f t="shared" si="13"/>
        <v>0</v>
      </c>
      <c r="H148" s="5">
        <f t="shared" si="14"/>
        <v>0</v>
      </c>
      <c r="I148" s="8" t="s">
        <v>477</v>
      </c>
      <c r="K148" s="6"/>
    </row>
    <row r="149" spans="1:11" ht="12.75">
      <c r="A149" s="3" t="s">
        <v>443</v>
      </c>
      <c r="B149" s="3" t="s">
        <v>444</v>
      </c>
      <c r="C149" s="3" t="s">
        <v>445</v>
      </c>
      <c r="D149" s="3">
        <v>13</v>
      </c>
      <c r="E149" s="4">
        <f t="shared" si="12"/>
        <v>32.5</v>
      </c>
      <c r="F149" s="3">
        <v>8</v>
      </c>
      <c r="G149" s="4">
        <f t="shared" si="13"/>
        <v>16</v>
      </c>
      <c r="H149" s="5">
        <f t="shared" si="14"/>
        <v>24.25</v>
      </c>
      <c r="I149" s="8" t="s">
        <v>477</v>
      </c>
      <c r="K149" s="6"/>
    </row>
    <row r="150" spans="1:11" ht="12.75">
      <c r="A150" s="3" t="s">
        <v>446</v>
      </c>
      <c r="B150" s="3" t="s">
        <v>447</v>
      </c>
      <c r="C150" s="3" t="s">
        <v>448</v>
      </c>
      <c r="D150" s="8"/>
      <c r="E150" s="4">
        <f t="shared" si="12"/>
        <v>0</v>
      </c>
      <c r="F150" s="8"/>
      <c r="G150" s="4">
        <f t="shared" si="13"/>
        <v>0</v>
      </c>
      <c r="H150" s="5">
        <f t="shared" si="14"/>
        <v>0</v>
      </c>
      <c r="I150" s="8" t="s">
        <v>477</v>
      </c>
      <c r="K150" s="6"/>
    </row>
    <row r="151" spans="1:11" ht="12.75">
      <c r="A151" s="3" t="s">
        <v>449</v>
      </c>
      <c r="B151" s="3" t="s">
        <v>450</v>
      </c>
      <c r="C151" s="3" t="s">
        <v>451</v>
      </c>
      <c r="D151" s="3">
        <v>0</v>
      </c>
      <c r="E151" s="4">
        <f t="shared" si="12"/>
        <v>0</v>
      </c>
      <c r="F151" s="8"/>
      <c r="G151" s="4">
        <f t="shared" si="13"/>
        <v>0</v>
      </c>
      <c r="H151" s="5">
        <f t="shared" si="14"/>
        <v>0</v>
      </c>
      <c r="I151" s="8" t="s">
        <v>477</v>
      </c>
      <c r="K151" s="6"/>
    </row>
    <row r="152" spans="1:11" ht="12.75">
      <c r="A152" s="3" t="s">
        <v>452</v>
      </c>
      <c r="B152" s="3" t="s">
        <v>453</v>
      </c>
      <c r="C152" s="3" t="s">
        <v>454</v>
      </c>
      <c r="D152" s="7">
        <v>0</v>
      </c>
      <c r="E152" s="4">
        <f t="shared" si="12"/>
        <v>0</v>
      </c>
      <c r="F152" s="3">
        <v>0</v>
      </c>
      <c r="G152" s="4">
        <f t="shared" si="13"/>
        <v>0</v>
      </c>
      <c r="H152" s="5">
        <f t="shared" si="14"/>
        <v>0</v>
      </c>
      <c r="I152" s="3" t="s">
        <v>20</v>
      </c>
      <c r="J152">
        <v>26</v>
      </c>
      <c r="K152" s="9">
        <f>J152/46*100</f>
        <v>56.52173913043478</v>
      </c>
    </row>
    <row r="153" spans="1:11" ht="12.75">
      <c r="A153" s="3" t="s">
        <v>455</v>
      </c>
      <c r="B153" s="3" t="s">
        <v>456</v>
      </c>
      <c r="C153" s="3" t="s">
        <v>457</v>
      </c>
      <c r="D153" s="3">
        <v>0</v>
      </c>
      <c r="E153" s="4">
        <f t="shared" si="12"/>
        <v>0</v>
      </c>
      <c r="F153" s="3">
        <v>4</v>
      </c>
      <c r="G153" s="4">
        <f t="shared" si="13"/>
        <v>8</v>
      </c>
      <c r="H153" s="5">
        <f t="shared" si="14"/>
        <v>4</v>
      </c>
      <c r="I153" s="8" t="s">
        <v>477</v>
      </c>
      <c r="K153" s="6"/>
    </row>
    <row r="154" spans="1:11" ht="12.75">
      <c r="A154" s="3" t="s">
        <v>458</v>
      </c>
      <c r="B154" s="3" t="s">
        <v>459</v>
      </c>
      <c r="C154" s="3" t="s">
        <v>460</v>
      </c>
      <c r="D154" s="7">
        <v>10</v>
      </c>
      <c r="E154" s="4">
        <f t="shared" si="12"/>
        <v>25</v>
      </c>
      <c r="F154" s="3">
        <v>34</v>
      </c>
      <c r="G154" s="4">
        <f t="shared" si="13"/>
        <v>68</v>
      </c>
      <c r="H154" s="5">
        <f t="shared" si="14"/>
        <v>46.5</v>
      </c>
      <c r="I154" s="3" t="str">
        <f>IF(AND(E154&gt;40,G154&gt;40),IF(H154&gt;85,5,IF(H154&gt;70,4,IF(H154&gt;55,3,IF(H154&gt;40,"vizsgázhat","javít")))),IF(H154&gt;40,"vizsgázhat","javít"))</f>
        <v>vizsgázhat</v>
      </c>
      <c r="K154" s="6"/>
    </row>
    <row r="155" spans="1:11" ht="12.75">
      <c r="A155" s="3" t="s">
        <v>461</v>
      </c>
      <c r="B155" s="3" t="s">
        <v>462</v>
      </c>
      <c r="C155" s="3" t="s">
        <v>463</v>
      </c>
      <c r="D155" s="7">
        <v>21</v>
      </c>
      <c r="E155" s="4">
        <f t="shared" si="12"/>
        <v>52.5</v>
      </c>
      <c r="F155" s="3">
        <v>28</v>
      </c>
      <c r="G155" s="4">
        <f t="shared" si="13"/>
        <v>56.00000000000001</v>
      </c>
      <c r="H155" s="5">
        <f t="shared" si="14"/>
        <v>54.25</v>
      </c>
      <c r="I155" s="3" t="str">
        <f>IF(AND(E155&gt;40,G155&gt;40),IF(H155&gt;85,5,IF(H155&gt;70,4,IF(H155&gt;55,3,IF(H155&gt;40,"vizsgázhat","javít")))),IF(H155&gt;40,"vizsgázhat","javít"))</f>
        <v>vizsgázhat</v>
      </c>
      <c r="K155" s="6"/>
    </row>
    <row r="156" spans="1:11" ht="12.75">
      <c r="A156" s="3" t="s">
        <v>464</v>
      </c>
      <c r="B156" s="3" t="s">
        <v>465</v>
      </c>
      <c r="C156" s="3" t="s">
        <v>466</v>
      </c>
      <c r="D156" s="3">
        <v>16</v>
      </c>
      <c r="E156" s="4">
        <f t="shared" si="12"/>
        <v>40</v>
      </c>
      <c r="F156" s="3">
        <v>28</v>
      </c>
      <c r="G156" s="4">
        <f t="shared" si="13"/>
        <v>56.00000000000001</v>
      </c>
      <c r="H156" s="5">
        <f t="shared" si="14"/>
        <v>48</v>
      </c>
      <c r="I156" s="3" t="str">
        <f>IF(AND(E156&gt;40,G156&gt;40),IF(H156&gt;85,5,IF(H156&gt;70,4,IF(H156&gt;55,3,IF(H156&gt;40,"vizsgázhat","javít")))),IF(H156&gt;40,"vizsgázhat","javít"))</f>
        <v>vizsgázhat</v>
      </c>
      <c r="K156" s="6"/>
    </row>
    <row r="157" spans="1:11" ht="12.75">
      <c r="A157" s="3" t="s">
        <v>467</v>
      </c>
      <c r="B157" s="3" t="s">
        <v>468</v>
      </c>
      <c r="C157" s="3" t="s">
        <v>469</v>
      </c>
      <c r="D157" s="7">
        <v>8</v>
      </c>
      <c r="E157" s="4">
        <f t="shared" si="12"/>
        <v>20</v>
      </c>
      <c r="F157" s="3">
        <v>3</v>
      </c>
      <c r="G157" s="4">
        <f t="shared" si="13"/>
        <v>6</v>
      </c>
      <c r="H157" s="5">
        <f t="shared" si="14"/>
        <v>13</v>
      </c>
      <c r="I157" s="8" t="s">
        <v>477</v>
      </c>
      <c r="K157" s="6"/>
    </row>
    <row r="158" spans="1:11" ht="12.75">
      <c r="A158" s="3" t="s">
        <v>470</v>
      </c>
      <c r="B158" s="3" t="s">
        <v>471</v>
      </c>
      <c r="C158" s="3" t="s">
        <v>472</v>
      </c>
      <c r="D158" s="3">
        <v>12</v>
      </c>
      <c r="E158" s="4">
        <f t="shared" si="12"/>
        <v>30</v>
      </c>
      <c r="F158" s="3">
        <v>9</v>
      </c>
      <c r="G158" s="4">
        <f t="shared" si="13"/>
        <v>18</v>
      </c>
      <c r="H158" s="5">
        <f t="shared" si="14"/>
        <v>24</v>
      </c>
      <c r="I158" s="8" t="s">
        <v>477</v>
      </c>
      <c r="K158" s="6"/>
    </row>
    <row r="159" spans="1:11" ht="12.75">
      <c r="A159" s="8"/>
      <c r="B159" s="3" t="s">
        <v>473</v>
      </c>
      <c r="C159" s="3" t="s">
        <v>474</v>
      </c>
      <c r="D159" s="7">
        <v>0</v>
      </c>
      <c r="E159" s="4">
        <f t="shared" si="12"/>
        <v>0</v>
      </c>
      <c r="F159" s="8"/>
      <c r="G159" s="4">
        <f t="shared" si="13"/>
        <v>0</v>
      </c>
      <c r="H159" s="5">
        <f t="shared" si="14"/>
        <v>0</v>
      </c>
      <c r="I159" s="8" t="s">
        <v>477</v>
      </c>
      <c r="K159" s="6"/>
    </row>
    <row r="160" spans="1:11" ht="12.75">
      <c r="A160" s="8"/>
      <c r="B160" s="3" t="s">
        <v>475</v>
      </c>
      <c r="C160" s="3" t="s">
        <v>476</v>
      </c>
      <c r="D160" s="8"/>
      <c r="E160" s="4">
        <f t="shared" si="12"/>
        <v>0</v>
      </c>
      <c r="F160" s="3">
        <v>0</v>
      </c>
      <c r="G160" s="4">
        <f t="shared" si="13"/>
        <v>0</v>
      </c>
      <c r="H160" s="5">
        <f t="shared" si="14"/>
        <v>0</v>
      </c>
      <c r="I160" s="8" t="s">
        <v>477</v>
      </c>
      <c r="K160" s="6"/>
    </row>
  </sheetData>
  <sheetProtection selectLockedCells="1" selectUnlockedCells="1"/>
  <autoFilter ref="A5:K160"/>
  <mergeCells count="2">
    <mergeCell ref="A1:I1"/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Sárvári Csaba</cp:lastModifiedBy>
  <dcterms:created xsi:type="dcterms:W3CDTF">2013-05-27T15:09:36Z</dcterms:created>
  <dcterms:modified xsi:type="dcterms:W3CDTF">2013-05-30T09:28:42Z</dcterms:modified>
  <cp:category/>
  <cp:version/>
  <cp:contentType/>
  <cp:contentStatus/>
</cp:coreProperties>
</file>