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60" yWindow="660" windowWidth="9540" windowHeight="8400" tabRatio="918" activeTab="0"/>
  </bookViews>
  <sheets>
    <sheet name="IPE" sheetId="1" r:id="rId1"/>
    <sheet name="IPN" sheetId="2" r:id="rId2"/>
    <sheet name="HE-HL" sheetId="3" r:id="rId3"/>
    <sheet name="HD" sheetId="4" r:id="rId4"/>
    <sheet name="HP" sheetId="5" r:id="rId5"/>
    <sheet name="UPE" sheetId="6" r:id="rId6"/>
    <sheet name="UPN" sheetId="7" r:id="rId7"/>
    <sheet name="U" sheetId="8" r:id="rId8"/>
    <sheet name="L" sheetId="9" r:id="rId9"/>
    <sheet name="L i" sheetId="10" r:id="rId10"/>
    <sheet name="FL SQ" sheetId="11" r:id="rId11"/>
    <sheet name="ACB" sheetId="12" r:id="rId12"/>
    <sheet name="Hex-Octo" sheetId="13" r:id="rId13"/>
    <sheet name="IFB" sheetId="14" r:id="rId14"/>
    <sheet name="SFB" sheetId="15" r:id="rId15"/>
    <sheet name="UB" sheetId="16" r:id="rId16"/>
    <sheet name="J" sheetId="17" r:id="rId17"/>
    <sheet name="UC" sheetId="18" r:id="rId18"/>
    <sheet name="UBP" sheetId="19" r:id="rId19"/>
    <sheet name="PFC" sheetId="20" r:id="rId20"/>
    <sheet name="CH" sheetId="21" r:id="rId21"/>
    <sheet name="W" sheetId="22" r:id="rId22"/>
    <sheet name="S" sheetId="23" r:id="rId23"/>
    <sheet name="HP (US)" sheetId="24" r:id="rId24"/>
    <sheet name="C" sheetId="25" r:id="rId25"/>
    <sheet name="MC" sheetId="26" r:id="rId26"/>
    <sheet name="L (US)" sheetId="27" r:id="rId27"/>
    <sheet name="H" sheetId="28" r:id="rId28"/>
    <sheet name="Fact. Mass." sheetId="29" r:id="rId29"/>
  </sheets>
  <definedNames>
    <definedName name="Arrondi">#REF!</definedName>
    <definedName name="BOUL">#REF!</definedName>
    <definedName name="Macro2" localSheetId="27">'H'!#REF!</definedName>
    <definedName name="Macro2" localSheetId="18">'UBP'!#REF!</definedName>
    <definedName name="Macro2">#REF!</definedName>
    <definedName name="_xlnm.Print_Area" localSheetId="11">'ACB'!$A$1:$L$176</definedName>
    <definedName name="_xlnm.Print_Area" localSheetId="24">'C'!$A$1:$AG$40</definedName>
    <definedName name="_xlnm.Print_Area" localSheetId="20">'CH'!$A$1:$AI$28</definedName>
    <definedName name="_xlnm.Print_Area" localSheetId="28">'Fact. Mass.'!$A$1:$CG$115</definedName>
    <definedName name="_xlnm.Print_Area" localSheetId="10">'FL SQ'!$A$1:$AG$52</definedName>
    <definedName name="_xlnm.Print_Area" localSheetId="27">'H'!$A$1:$AL$61</definedName>
    <definedName name="_xlnm.Print_Area" localSheetId="3">'HD'!$A$1:$AL$49</definedName>
    <definedName name="_xlnm.Print_Area" localSheetId="2">'HE-HL'!$A$1:$AL$150</definedName>
    <definedName name="_xlnm.Print_Area" localSheetId="12">'Hex-Octo'!$A$1:$M$189</definedName>
    <definedName name="_xlnm.Print_Area" localSheetId="4">'HP'!$A$1:$AL$43</definedName>
    <definedName name="_xlnm.Print_Area" localSheetId="23">'HP (US)'!$A$1:$AL$25</definedName>
    <definedName name="_xlnm.Print_Area" localSheetId="13">'IFB'!$A$1:$V$85</definedName>
    <definedName name="_xlnm.Print_Area" localSheetId="0">'IPE'!$A$1:$AL$65</definedName>
    <definedName name="_xlnm.Print_Area" localSheetId="1">'IPN'!$A$1:$AJ$32</definedName>
    <definedName name="_xlnm.Print_Area" localSheetId="16">'J'!$A$1:$AG$24</definedName>
    <definedName name="_xlnm.Print_Area" localSheetId="8">'L'!$A$1:$AN$93</definedName>
    <definedName name="_xlnm.Print_Area" localSheetId="26">'L (US)'!$A$1:$AJ$76</definedName>
    <definedName name="_xlnm.Print_Area" localSheetId="9">'L i'!$A$1:$BA$26</definedName>
    <definedName name="_xlnm.Print_Area" localSheetId="25">'MC'!$A$1:$AG$45</definedName>
    <definedName name="_xlnm.Print_Area" localSheetId="19">'PFC'!$A$1:$AL$27</definedName>
    <definedName name="_xlnm.Print_Area" localSheetId="22">'S'!$A$1:$AG$39</definedName>
    <definedName name="_xlnm.Print_Area" localSheetId="14">'SFB'!$A$1:$O$88</definedName>
    <definedName name="_xlnm.Print_Area" localSheetId="7">'U'!$A$1:$AI$15</definedName>
    <definedName name="_xlnm.Print_Area" localSheetId="15">'UB'!$A$1:$AL$93</definedName>
    <definedName name="_xlnm.Print_Area" localSheetId="18">'UBP'!$A$1:$AL$28</definedName>
    <definedName name="_xlnm.Print_Area" localSheetId="17">'UC'!$A$1:$AL$42</definedName>
    <definedName name="_xlnm.Print_Area" localSheetId="5">'UPE'!$A$1:$AL$25</definedName>
    <definedName name="_xlnm.Print_Area" localSheetId="6">'UPN'!$A$1:$AL$27</definedName>
    <definedName name="_xlnm.Print_Area" localSheetId="21">'W'!$A$1:$AL$240</definedName>
    <definedName name="_xlnm.Print_Titles" localSheetId="24">'C'!$6:$11</definedName>
    <definedName name="_xlnm.Print_Titles" localSheetId="20">'CH'!$6:$11</definedName>
    <definedName name="_xlnm.Print_Titles" localSheetId="27">'H'!$6:$11</definedName>
    <definedName name="_xlnm.Print_Titles" localSheetId="3">'HD'!$6:$11</definedName>
    <definedName name="_xlnm.Print_Titles" localSheetId="2">'HE-HL'!$6:$11</definedName>
    <definedName name="_xlnm.Print_Titles" localSheetId="4">'HP'!$6:$11</definedName>
    <definedName name="_xlnm.Print_Titles" localSheetId="23">'HP (US)'!$7:$12</definedName>
    <definedName name="_xlnm.Print_Titles" localSheetId="13">'IFB'!$8:$13</definedName>
    <definedName name="_xlnm.Print_Titles" localSheetId="0">'IPE'!$6:$11</definedName>
    <definedName name="_xlnm.Print_Titles" localSheetId="1">'IPN'!$6:$11</definedName>
    <definedName name="_xlnm.Print_Titles" localSheetId="16">'J'!$6:$11</definedName>
    <definedName name="_xlnm.Print_Titles" localSheetId="8">'L'!$6:$11</definedName>
    <definedName name="_xlnm.Print_Titles" localSheetId="26">'L (US)'!$6:$11</definedName>
    <definedName name="_xlnm.Print_Titles" localSheetId="9">'L i'!$6:$11</definedName>
    <definedName name="_xlnm.Print_Titles" localSheetId="25">'MC'!$6:$11</definedName>
    <definedName name="_xlnm.Print_Titles" localSheetId="19">'PFC'!$6:$11</definedName>
    <definedName name="_xlnm.Print_Titles" localSheetId="22">'S'!$6:$11</definedName>
    <definedName name="_xlnm.Print_Titles" localSheetId="14">'SFB'!$8:$13</definedName>
    <definedName name="_xlnm.Print_Titles" localSheetId="7">'U'!$6:$11</definedName>
    <definedName name="_xlnm.Print_Titles" localSheetId="15">'UB'!$7:$12</definedName>
    <definedName name="_xlnm.Print_Titles" localSheetId="18">'UBP'!$6:$10</definedName>
    <definedName name="_xlnm.Print_Titles" localSheetId="17">'UC'!$6:$11</definedName>
    <definedName name="_xlnm.Print_Titles" localSheetId="5">'UPE'!$6:$11</definedName>
    <definedName name="_xlnm.Print_Titles" localSheetId="6">'UPN'!$6:$11</definedName>
    <definedName name="_xlnm.Print_Titles" localSheetId="21">'W'!$6:$11</definedName>
    <definedName name="RECORDER" localSheetId="27">'H'!#REF!</definedName>
    <definedName name="RECORDER" localSheetId="18">'UBP'!#REF!</definedName>
    <definedName name="Titre_U">#REF!</definedName>
    <definedName name="Valeur">#REF!</definedName>
    <definedName name="Zone_U">#REF!</definedName>
  </definedNames>
  <calcPr fullCalcOnLoad="1"/>
</workbook>
</file>

<file path=xl/sharedStrings.xml><?xml version="1.0" encoding="utf-8"?>
<sst xmlns="http://schemas.openxmlformats.org/spreadsheetml/2006/main" count="10174" uniqueCount="2980">
  <si>
    <r>
      <t>Europäische Normalträger</t>
    </r>
    <r>
      <rPr>
        <sz val="10"/>
        <rFont val="Arial"/>
        <family val="0"/>
      </rPr>
      <t xml:space="preserve">
Flanschneigung: 14%
Abmessungen: DIN 1025-1: 1963, NF A 45-209 (1983)
Toleranzen: EN 10024: 1995
Oberflächenbeschaffenheit gemäß EN 10163-3: 1991, Klasse C, Untergruppe 1</t>
    </r>
  </si>
  <si>
    <t>HE 100 AA•</t>
  </si>
  <si>
    <t>HE 120 AA•</t>
  </si>
  <si>
    <t>HE 140 AA•</t>
  </si>
  <si>
    <t>HE 160 AA•</t>
  </si>
  <si>
    <t>HE 180 AA•</t>
  </si>
  <si>
    <t>HE 200 AA•</t>
  </si>
  <si>
    <t>HE 220 AA•</t>
  </si>
  <si>
    <t>U 60 x 30</t>
  </si>
  <si>
    <t>U 65 x 42</t>
  </si>
  <si>
    <t>L 6 x 6  x 3/8</t>
  </si>
  <si>
    <t>L 6 x 6  x 7/16</t>
  </si>
  <si>
    <t>L 6 x 6  x 1/2</t>
  </si>
  <si>
    <t>L 6 x 6  x 9/16</t>
  </si>
  <si>
    <t>L 6 x 6  x 5/8</t>
  </si>
  <si>
    <t>L 6 x 6  x 3/4</t>
  </si>
  <si>
    <t>L 6 x 6  x 7/8</t>
  </si>
  <si>
    <t>L 6 x 6  x 1</t>
  </si>
  <si>
    <t>L 8 x 8  x 1/2</t>
  </si>
  <si>
    <t>L 8 x 8  x 9/16</t>
  </si>
  <si>
    <t>L 8 x 8  x 5/8</t>
  </si>
  <si>
    <t>L 8 x 8  x 3/4</t>
  </si>
  <si>
    <t>L 8 x 8  x 7/8</t>
  </si>
  <si>
    <t>L 8 x 8  x 1</t>
  </si>
  <si>
    <r>
      <t>Poutrelles-poteaux à larges ailes</t>
    </r>
    <r>
      <rPr>
        <sz val="10"/>
        <rFont val="Arial"/>
        <family val="0"/>
      </rPr>
      <t xml:space="preserve">
Tolérances: EN 10034: 1993 
HD 260/320
A6 - 02
HD 360/400
Etat de surface conforme à EN 10163-3: 1991, classe C, sous-classe 1
</t>
    </r>
  </si>
  <si>
    <r>
      <t>Wide flange columns</t>
    </r>
    <r>
      <rPr>
        <sz val="10"/>
        <rFont val="Arial"/>
        <family val="0"/>
      </rPr>
      <t xml:space="preserve">
Tolerances: EN 10034: 1993 
HD 260/320
A6 - 02
HD 360/400
Surface condition according to EN 10163-3:1991, class C, subclass 1
</t>
    </r>
  </si>
  <si>
    <r>
      <t>Breitflansch-Stützenprofile</t>
    </r>
    <r>
      <rPr>
        <sz val="10"/>
        <rFont val="Arial"/>
        <family val="0"/>
      </rPr>
      <t xml:space="preserve">
Toleranzen: EN 10034: 1993
HD 260/320
A6 - 02
HD 360/400
Oberflächenbeschaffenheit gemäß EN 10163-3: 1991, Klasse C, Untergruppe 1</t>
    </r>
  </si>
  <si>
    <t>HE 650 x 343•</t>
  </si>
  <si>
    <t>HE 650 x 407•</t>
  </si>
  <si>
    <t>HE 700 AA•</t>
  </si>
  <si>
    <t>HE 700 x 352•</t>
  </si>
  <si>
    <t>HE 700 x 418•</t>
  </si>
  <si>
    <t>HE 360 AA•</t>
  </si>
  <si>
    <t>HE 400 AA•</t>
  </si>
  <si>
    <t>HE 450 AA•</t>
  </si>
  <si>
    <t>HE 500 AA•</t>
  </si>
  <si>
    <t>HE 550 AA•</t>
  </si>
  <si>
    <t>HE 240 AA•</t>
  </si>
  <si>
    <t>HE 260 AA•</t>
  </si>
  <si>
    <t>HE 280 AA•</t>
  </si>
  <si>
    <t>HE 300 AA•</t>
  </si>
  <si>
    <t>HE 320 AA•</t>
  </si>
  <si>
    <t>HE 340 AA•</t>
  </si>
  <si>
    <t>Valeurs statiques / Section properties / Statische Kennwerte</t>
  </si>
  <si>
    <r>
      <t>Poutrelles normales européennes</t>
    </r>
    <r>
      <rPr>
        <sz val="8"/>
        <rFont val="Univers (W1)"/>
        <family val="2"/>
      </rPr>
      <t xml:space="preserve">
</t>
    </r>
    <r>
      <rPr>
        <sz val="10"/>
        <rFont val="Arial"/>
        <family val="0"/>
      </rPr>
      <t xml:space="preserve">Inclinaison des ailes: 14%
Dimensions: DIN 1025-1: 1963, NF A 45-209 (1983)
Tolérances: EN 10024: 1995
Etat de surface conforme à EN 10163-3: 1991, classe C, sous-classe 1
</t>
    </r>
  </si>
  <si>
    <r>
      <t>European standard beams</t>
    </r>
    <r>
      <rPr>
        <sz val="10"/>
        <rFont val="Arial"/>
        <family val="0"/>
      </rPr>
      <t xml:space="preserve">
Flange slope: 14%
Dimensions: DIN 1025-1: 1963, NF A 45-209 (1983)
Tolerances: EN 10024: 1995
Surface condition according to EN 10163-3:1991, class C, subclass 1
</t>
    </r>
  </si>
  <si>
    <t>1/2 HE 550 B</t>
  </si>
  <si>
    <t>1/2 HE 550 M</t>
  </si>
  <si>
    <t>1/2 HE 600 A</t>
  </si>
  <si>
    <t>1/2 HE 600 B</t>
  </si>
  <si>
    <t>1/2 HE 600 M</t>
  </si>
  <si>
    <t>1/2 HE 650 A</t>
  </si>
  <si>
    <t>1/2 HE 650 B</t>
  </si>
  <si>
    <t>1/2 HE 650 M</t>
  </si>
  <si>
    <t>1/2 HE 280 A</t>
  </si>
  <si>
    <t>B</t>
  </si>
  <si>
    <t>1/2 HE 300 A</t>
  </si>
  <si>
    <t>1/2 HP 360x109</t>
  </si>
  <si>
    <t>1/2 HP 360x133</t>
  </si>
  <si>
    <t>1/2 HP 360x152</t>
  </si>
  <si>
    <t>1/2 HP 400x122</t>
  </si>
  <si>
    <t>1/2 HP 400x140</t>
  </si>
  <si>
    <t>1/2 HP 400x158</t>
  </si>
  <si>
    <t>1/2 HP 400x176</t>
  </si>
  <si>
    <t>1/2 HP 400x194</t>
  </si>
  <si>
    <t>HEB 140</t>
  </si>
  <si>
    <t>HEM 140</t>
  </si>
  <si>
    <t>HEB 160</t>
  </si>
  <si>
    <t>W 10 x 4 x 12</t>
  </si>
  <si>
    <t>W 10 x 4 x 15</t>
  </si>
  <si>
    <t>W 10 x 4 x 17</t>
  </si>
  <si>
    <t>W 10 x 4 x 19</t>
  </si>
  <si>
    <t>W 10 x 5.75 x 16</t>
  </si>
  <si>
    <t>W 10 x 5.75 x 22</t>
  </si>
  <si>
    <t>W 24 x 12.75 x 229</t>
  </si>
  <si>
    <t>W 460 x 280 x 113+</t>
  </si>
  <si>
    <t>W 460 x 280 x 128+</t>
  </si>
  <si>
    <t>A572/A709/A992</t>
  </si>
  <si>
    <t>A913</t>
  </si>
  <si>
    <t>W 100 x 100 x 19.3+/*</t>
  </si>
  <si>
    <t>W 130 x 130 x 23.8+/*</t>
  </si>
  <si>
    <t>W 130 x 130 x 28.1+/*</t>
  </si>
  <si>
    <t>W 150 x 100 x 13.5+/*</t>
  </si>
  <si>
    <t>W 150 x 100 x 18.0+/*</t>
  </si>
  <si>
    <t>W 150 x 100 x 24.0+/*</t>
  </si>
  <si>
    <t>W 150 x 150 x 22.5+</t>
  </si>
  <si>
    <t>W 150 x 150 x 29.8+</t>
  </si>
  <si>
    <t>W 150 x 150 x 37.1+</t>
  </si>
  <si>
    <t>W 200 x 100 x 15.0+</t>
  </si>
  <si>
    <r>
      <t>Profilfaktoren A</t>
    </r>
    <r>
      <rPr>
        <b/>
        <vertAlign val="subscript"/>
        <sz val="14"/>
        <rFont val="Arial"/>
        <family val="2"/>
      </rPr>
      <t>m</t>
    </r>
    <r>
      <rPr>
        <b/>
        <sz val="14"/>
        <rFont val="Arial"/>
        <family val="2"/>
      </rPr>
      <t>/V et A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>/V [m</t>
    </r>
    <r>
      <rPr>
        <b/>
        <vertAlign val="superscript"/>
        <sz val="14"/>
        <rFont val="Arial"/>
        <family val="2"/>
      </rPr>
      <t>-1</t>
    </r>
    <r>
      <rPr>
        <b/>
        <sz val="14"/>
        <rFont val="Arial"/>
        <family val="2"/>
      </rPr>
      <t>]</t>
    </r>
  </si>
  <si>
    <t xml:space="preserve">Facteurs utilisés en calcul de résistance au feu suivant ENV 1993-1-2
</t>
  </si>
  <si>
    <t xml:space="preserve">Factors used in fire design in accordance with ENV 1993-1-2
</t>
  </si>
  <si>
    <t>Profilfaktoren für die Berechnung des Feuerwiderstandes gemäß ENV 1993-1-2</t>
  </si>
  <si>
    <t>HD 260 x 54,1</t>
  </si>
  <si>
    <t>HD 260 x 68,2</t>
  </si>
  <si>
    <t>HD 260 x 93,0</t>
  </si>
  <si>
    <t>HD 320 x 74,2</t>
  </si>
  <si>
    <t>HD 320 x 97,6</t>
  </si>
  <si>
    <t>W 250 x 200 x 49,1</t>
  </si>
  <si>
    <t>W 250 x 200 x 58</t>
  </si>
  <si>
    <t>W 250 x 200 x 67</t>
  </si>
  <si>
    <t>W 310 x 200 x 60</t>
  </si>
  <si>
    <t>W 310 x 200 x 67</t>
  </si>
  <si>
    <t>W 310 x 200 x 74</t>
  </si>
  <si>
    <t>W 310 x 250 x 79</t>
  </si>
  <si>
    <t>W 310 x 250 x 86</t>
  </si>
  <si>
    <t>W 360 x 250 x 91</t>
  </si>
  <si>
    <t>W 360 x 250 x 101</t>
  </si>
  <si>
    <t>W 360 x 250 x 110</t>
  </si>
  <si>
    <t>W 360 x 250 x 122</t>
  </si>
  <si>
    <t xml:space="preserve">W 360 x 410 x 1086 </t>
  </si>
  <si>
    <t>W 410 x 260 x 100</t>
  </si>
  <si>
    <t>W 410 x 260 x 114</t>
  </si>
  <si>
    <t>W 410 x 260 x 132</t>
  </si>
  <si>
    <t>W 410 x 260 x 149</t>
  </si>
  <si>
    <t>W 460 x 280 x 193</t>
  </si>
  <si>
    <t>W 460 x 280 x 213</t>
  </si>
  <si>
    <t>W 460 x 280 x 235</t>
  </si>
  <si>
    <t>W 460 x 280 x 260</t>
  </si>
  <si>
    <t>W 530 x 165 x 66</t>
  </si>
  <si>
    <t>W 530 x 165 x 74</t>
  </si>
  <si>
    <t>W 530 x 165 x 85</t>
  </si>
  <si>
    <t>W 530 x 315 x 150</t>
  </si>
  <si>
    <t>W 530 x 315 x 165</t>
  </si>
  <si>
    <t>W 530 x 315 x 182</t>
  </si>
  <si>
    <t>W 530 x 315 x 196</t>
  </si>
  <si>
    <t>W 530 x 315 x 219</t>
  </si>
  <si>
    <t>W 530 x 315 x 248</t>
  </si>
  <si>
    <t>W 530 x 315 x 272</t>
  </si>
  <si>
    <t>W 530 x 315 x 300</t>
  </si>
  <si>
    <t>W 610 x 180 x 82</t>
  </si>
  <si>
    <t>W 610 x 180 x 92</t>
  </si>
  <si>
    <t>W 1000 x 400 x 554</t>
  </si>
  <si>
    <t>S 250 x 37,8</t>
  </si>
  <si>
    <t>S 250 x 52</t>
  </si>
  <si>
    <t>S 310 x 47,3</t>
  </si>
  <si>
    <t>S 310 x 52</t>
  </si>
  <si>
    <t>S 310 x 60,7</t>
  </si>
  <si>
    <t>S 310 x 74</t>
  </si>
  <si>
    <t>MC 250 x 50</t>
  </si>
  <si>
    <t>UBP</t>
  </si>
  <si>
    <t>W 310 x 310 x 107</t>
  </si>
  <si>
    <t>W 460 x 190 x 106</t>
  </si>
  <si>
    <t>W 920 x 420 x 534</t>
  </si>
  <si>
    <t>MC 250 x 61,2</t>
  </si>
  <si>
    <t>W 310 x 310 x 117</t>
  </si>
  <si>
    <t>W 460 x 280 x 113</t>
  </si>
  <si>
    <t>W 920 x 420 x 585</t>
  </si>
  <si>
    <t>MC 310 x 15,8</t>
  </si>
  <si>
    <t>W 310 x 310 x 129</t>
  </si>
  <si>
    <t>W 460 x 280 x 128</t>
  </si>
  <si>
    <t>W 920 x 420 x 653</t>
  </si>
  <si>
    <t>MC 310 x 46</t>
  </si>
  <si>
    <t>UB 762 x 267 x 134</t>
  </si>
  <si>
    <t>W 310 x 310 x 143</t>
  </si>
  <si>
    <t>W 460 x 280 x 144</t>
  </si>
  <si>
    <t>W 920 x 420 x 784</t>
  </si>
  <si>
    <t>MC 310 x 52</t>
  </si>
  <si>
    <t>IPN</t>
  </si>
  <si>
    <t>W 310 x 310 x 158</t>
  </si>
  <si>
    <t>W 460 x 280 x 158</t>
  </si>
  <si>
    <t>W 920 x 420 x 967</t>
  </si>
  <si>
    <t>MC 310 x 60</t>
  </si>
  <si>
    <t>W 310 x 310 x 179</t>
  </si>
  <si>
    <t>W 460 x 280 x 177</t>
  </si>
  <si>
    <t>W 1000 x 300 x 222</t>
  </si>
  <si>
    <t>MC 310 x 67</t>
  </si>
  <si>
    <t>W 310 x 310 x 202</t>
  </si>
  <si>
    <t>W 1000 x 300 x 249</t>
  </si>
  <si>
    <t>MC 310 x 74</t>
  </si>
  <si>
    <t>W 310 x 310 x 226</t>
  </si>
  <si>
    <t>W 1000 x 300 x 272</t>
  </si>
  <si>
    <t>MC 330 x 47,3</t>
  </si>
  <si>
    <t>W 310 x 310 x 253</t>
  </si>
  <si>
    <t>W 920 x 310 x 223+</t>
  </si>
  <si>
    <t>W 920 x 310 x 238+</t>
  </si>
  <si>
    <t>W 920 x 310 x 253+</t>
  </si>
  <si>
    <t>W 920 x 310 x 271+</t>
  </si>
  <si>
    <t>W 920 x 310 x 289+</t>
  </si>
  <si>
    <t>W 920 x 310 x 313+</t>
  </si>
  <si>
    <t>W 920 x 420 x 342+</t>
  </si>
  <si>
    <t>W 920 x 420 x 365+</t>
  </si>
  <si>
    <t>W 920 x 420 x 387+</t>
  </si>
  <si>
    <t>W 920 x 420 x 417+</t>
  </si>
  <si>
    <t>W 920 x 420 x 446+</t>
  </si>
  <si>
    <t>W 920 x 420 x 488+</t>
  </si>
  <si>
    <t>W 920 x 420 x 534+</t>
  </si>
  <si>
    <t>W 920 x 420 x 585+</t>
  </si>
  <si>
    <t>W 920 x 420 x 653+</t>
  </si>
  <si>
    <t>W 250 x 250 x 131+</t>
  </si>
  <si>
    <t>W 250 x 250 x 149+</t>
  </si>
  <si>
    <t>W 250 x 250 x 167+</t>
  </si>
  <si>
    <t>W 310 x 100 x 21.0+</t>
  </si>
  <si>
    <t>W 310 x 100 x 23.8+</t>
  </si>
  <si>
    <t>W 310 x 100 x 28.3+</t>
  </si>
  <si>
    <t>W 310 x 100 x 32.7+</t>
  </si>
  <si>
    <t>W 310 x 165 x 31+/´</t>
  </si>
  <si>
    <t>W 310 x 165 x 38.7+</t>
  </si>
  <si>
    <t>W 310 x 165 x 44.5+</t>
  </si>
  <si>
    <t>W 310 x 165 x 52+</t>
  </si>
  <si>
    <t>W 310 x 200 x 60+</t>
  </si>
  <si>
    <t>W 310 x 200 x 67+</t>
  </si>
  <si>
    <t>W 310 x 200 x 74+</t>
  </si>
  <si>
    <t>W 310 x 250 x 79+</t>
  </si>
  <si>
    <t>W 310 x 250 x 86+</t>
  </si>
  <si>
    <t>W 310 x 310 x 97+/´</t>
  </si>
  <si>
    <t>UC 305 x 305 x 158+</t>
  </si>
  <si>
    <t>UC 305 x 305 x 198+</t>
  </si>
  <si>
    <t>UC 305 x 305 x 240+</t>
  </si>
  <si>
    <t>x104</t>
  </si>
  <si>
    <t>EN 10113-3: 1993</t>
  </si>
  <si>
    <t>EN 10225:2001</t>
  </si>
  <si>
    <t>CH 76 x 38 x 7*</t>
  </si>
  <si>
    <t>CH 102 x 51 x 10*</t>
  </si>
  <si>
    <t>CH 127 x 64 x 15*</t>
  </si>
  <si>
    <t>CH 152 x 76 x 18*</t>
  </si>
  <si>
    <t>CH 152 x 89 x 24*</t>
  </si>
  <si>
    <t>CH 178 x 76 x 21*</t>
  </si>
  <si>
    <t>CH 178 x 89 x 27*</t>
  </si>
  <si>
    <t>CH 203 x 76 x 24*</t>
  </si>
  <si>
    <t>W 21 x 12.5 x 122</t>
  </si>
  <si>
    <t>W 21 x 12.5 x 132</t>
  </si>
  <si>
    <t>W 21 x 12.5 x 147</t>
  </si>
  <si>
    <t>W 21 x 12.5 x 166</t>
  </si>
  <si>
    <t>W 21 x 12.5 x 182</t>
  </si>
  <si>
    <t>W 21 x 12.5 x 201</t>
  </si>
  <si>
    <t>W 24 x 7 x 55</t>
  </si>
  <si>
    <t>W 24 x 7 x 62</t>
  </si>
  <si>
    <t>W 610 x 230 x 101+</t>
  </si>
  <si>
    <t>W 610 x 230 x 113+</t>
  </si>
  <si>
    <t>W 610 x 230 x 125+</t>
  </si>
  <si>
    <t>W 610 x 230 x 140+</t>
  </si>
  <si>
    <t>W 610 x 230 x 153+</t>
  </si>
  <si>
    <t>W 610 x 325 x 155´/+</t>
  </si>
  <si>
    <t>W 610 x 325 x 285+</t>
  </si>
  <si>
    <t>W 610 x 325 x 341+</t>
  </si>
  <si>
    <t>W 610 x 325 x 415+</t>
  </si>
  <si>
    <t>W 610 x 325 x 455+</t>
  </si>
  <si>
    <t>W 610 x 325 x 498+</t>
  </si>
  <si>
    <t>W 690 x 250 x 125+</t>
  </si>
  <si>
    <t>W 690 x 250 x 140+</t>
  </si>
  <si>
    <t>W 690 x 250 x 152+</t>
  </si>
  <si>
    <t>W 690 x 250 x 170+</t>
  </si>
  <si>
    <t>W 690 x 250 x 192+</t>
  </si>
  <si>
    <t>W 760 x 265 x 147+</t>
  </si>
  <si>
    <t>W 760 x 265 x 161+</t>
  </si>
  <si>
    <t>W 760 x 265 x 173+</t>
  </si>
  <si>
    <t>W 760 x 265 x 185+</t>
  </si>
  <si>
    <t>W 760 x 265 x 196+</t>
  </si>
  <si>
    <t>W 760 x 265 x 220+</t>
  </si>
  <si>
    <t>W 840 x 295 x 176+</t>
  </si>
  <si>
    <t>W 840 x 295 x 193+</t>
  </si>
  <si>
    <r>
      <t>W</t>
    </r>
    <r>
      <rPr>
        <vertAlign val="subscript"/>
        <sz val="12"/>
        <rFont val="Arial"/>
        <family val="2"/>
      </rPr>
      <t>pl.z'</t>
    </r>
  </si>
  <si>
    <t>poutre de toiture / Roof beam / Dachträger</t>
  </si>
  <si>
    <t>poutre de plancher / Floor beam / Deckenträger</t>
  </si>
  <si>
    <t>Poutres ajourées avec ouvertures hexagonales /         Castellated beams with hexagonal openings / Wabenträger mit sechseckigen Öffnungen</t>
  </si>
  <si>
    <t xml:space="preserve">Poutres ajourées avec ouvertures octogonales /                 Castellated beams with octagonal openings /                      Wabenträger mit achteckigen Öffnungen               </t>
  </si>
  <si>
    <r>
      <t>W</t>
    </r>
    <r>
      <rPr>
        <vertAlign val="subscript"/>
        <sz val="12"/>
        <color indexed="8"/>
        <rFont val="Arial"/>
        <family val="2"/>
      </rPr>
      <t>pl.z'</t>
    </r>
  </si>
  <si>
    <t>W 310 x 310 x 107+</t>
  </si>
  <si>
    <t>W 310 x 310 x 117+</t>
  </si>
  <si>
    <t>W 310 x 310 x 129+</t>
  </si>
  <si>
    <t>W 310 x 310 x 143+</t>
  </si>
  <si>
    <t>W 310 x 310 x 158+</t>
  </si>
  <si>
    <t>W 310 x 310 x 179+</t>
  </si>
  <si>
    <t>W 310 x 310 x 202+</t>
  </si>
  <si>
    <t>W 310 x 310 x 226+</t>
  </si>
  <si>
    <t>W 310 x 310 x 253+</t>
  </si>
  <si>
    <t>W 310 x 310 x 283+</t>
  </si>
  <si>
    <t>W 310 x 310 x 313+</t>
  </si>
  <si>
    <t>W 310 x 310 x 342+</t>
  </si>
  <si>
    <t>W 360 x 130 x 32.9+</t>
  </si>
  <si>
    <t>W 360 x 130 x 39.0+</t>
  </si>
  <si>
    <t>W 360 x 170 x 44+</t>
  </si>
  <si>
    <t>W 360 x 170 x 51+</t>
  </si>
  <si>
    <t>W 360 x 170 x 57.8+</t>
  </si>
  <si>
    <t>W 360 x 200 x 64+</t>
  </si>
  <si>
    <t>W 360 x 200 x 72+</t>
  </si>
  <si>
    <t>W 360 x 200 x 79+</t>
  </si>
  <si>
    <t>W 360 x 250 x 91+</t>
  </si>
  <si>
    <t>W 360 x 250 x 101+</t>
  </si>
  <si>
    <t>W 360 x 250 x 110+</t>
  </si>
  <si>
    <t>W 360 x 250 x 122+</t>
  </si>
  <si>
    <t>W 360 x 370 x 134+</t>
  </si>
  <si>
    <t>W 360 x 370 x 147+</t>
  </si>
  <si>
    <t>1</t>
  </si>
  <si>
    <t>2</t>
  </si>
  <si>
    <t>4</t>
  </si>
  <si>
    <t>3</t>
  </si>
  <si>
    <t>W 250 x 250 x 115</t>
  </si>
  <si>
    <t>W 410 x 180 x 53</t>
  </si>
  <si>
    <t>W 840 x 295 x 176</t>
  </si>
  <si>
    <t>HP 250 x 62</t>
  </si>
  <si>
    <t>MC 150 x 22,5</t>
  </si>
  <si>
    <t>W 250 x 250 x 131</t>
  </si>
  <si>
    <t>W 410 x 180 x 60</t>
  </si>
  <si>
    <t>W 840 x 295 x 193</t>
  </si>
  <si>
    <t>HP 250 x 85</t>
  </si>
  <si>
    <t>MC 150 x 22,8</t>
  </si>
  <si>
    <t>W 250 x 250 x 149</t>
  </si>
  <si>
    <t>W 410 x 180 x 67</t>
  </si>
  <si>
    <r>
      <t>Castellated beams with hexagonal openings</t>
    </r>
    <r>
      <rPr>
        <sz val="10"/>
        <rFont val="Arial"/>
        <family val="0"/>
      </rPr>
      <t xml:space="preserve">
Dimensions: The dimensions of the castellated beams are variable
Execution of the welds according to design
Surface condition according to EN 10163-3: 1991, class C, subclass 1</t>
    </r>
  </si>
  <si>
    <t>W 920 x 420 x 342</t>
  </si>
  <si>
    <t>MC 230 x 37,8</t>
  </si>
  <si>
    <t>W 460 x 190 x 67</t>
  </si>
  <si>
    <t>W 920 x 420 x 365</t>
  </si>
  <si>
    <t>MC 250 x 12,5</t>
  </si>
  <si>
    <t>W 460 x 190 x 74</t>
  </si>
  <si>
    <t>W 920 x 420 x 387</t>
  </si>
  <si>
    <t>MC 250 x 33</t>
  </si>
  <si>
    <t>W 460 x 190 x 82</t>
  </si>
  <si>
    <t>W 920 x 420 x 417</t>
  </si>
  <si>
    <t>MC 250 x 37</t>
  </si>
  <si>
    <t>W 460 x 190 x 89</t>
  </si>
  <si>
    <t>W 920 x 420 x 446</t>
  </si>
  <si>
    <t>MC 250 x 42,4</t>
  </si>
  <si>
    <t>W 310 x 310 x 97</t>
  </si>
  <si>
    <t>W 460 x 190 x 97</t>
  </si>
  <si>
    <t>W 920 x 420 x 488</t>
  </si>
  <si>
    <t>UAP</t>
  </si>
  <si>
    <t>W 200 x 165 x 35,9</t>
  </si>
  <si>
    <t>W 360 x 370 x 179</t>
  </si>
  <si>
    <t>W 610 x 325 x 155</t>
  </si>
  <si>
    <t>S 380 x 64</t>
  </si>
  <si>
    <t>C 200 x 27,9</t>
  </si>
  <si>
    <t>H 300 x 150 x 6,5 x 9</t>
  </si>
  <si>
    <t>W 200 x 165 x 41,7</t>
  </si>
  <si>
    <t>W 360 x 370 x 196</t>
  </si>
  <si>
    <t>W 610 x 325 x 174</t>
  </si>
  <si>
    <t>S 380 x 74</t>
  </si>
  <si>
    <t>C 230 x 19,9</t>
  </si>
  <si>
    <t>UC</t>
  </si>
  <si>
    <t>W 200 x 200 x 46,1</t>
  </si>
  <si>
    <t>W 360 x 410 x 216</t>
  </si>
  <si>
    <t>W 610 x 325 x 195</t>
  </si>
  <si>
    <t>S 460 x 81,4</t>
  </si>
  <si>
    <t>C 230 x 22</t>
  </si>
  <si>
    <t>CH</t>
  </si>
  <si>
    <t>W 200 x 200 x 52</t>
  </si>
  <si>
    <t>W 360 x 410 x 237</t>
  </si>
  <si>
    <t>W 610 x 325 x 217</t>
  </si>
  <si>
    <t>S 460 x 104</t>
  </si>
  <si>
    <t>C 230 x 30</t>
  </si>
  <si>
    <t>W 200 x 200 x 59</t>
  </si>
  <si>
    <t>W 360 x 410 x 262</t>
  </si>
  <si>
    <t>W 610 x 325 x 241</t>
  </si>
  <si>
    <t>S 510 x 98,2</t>
  </si>
  <si>
    <t>C 250 x 22,8</t>
  </si>
  <si>
    <t>W 200 x 200 x 71</t>
  </si>
  <si>
    <t>W 360 x 410 x 287</t>
  </si>
  <si>
    <t>W 610 x 325 x 262</t>
  </si>
  <si>
    <t>S 510 x 112</t>
  </si>
  <si>
    <t>C 250 x 30</t>
  </si>
  <si>
    <t>W 200 x 200 x 86</t>
  </si>
  <si>
    <t>W 360 x 410 x 314</t>
  </si>
  <si>
    <t>W 610 x 325 x 285</t>
  </si>
  <si>
    <t>S 510 x 128</t>
  </si>
  <si>
    <t>C 250 x 37</t>
  </si>
  <si>
    <t>W 200 x 200 x 100</t>
  </si>
  <si>
    <t>W 360 x 410 x 347</t>
  </si>
  <si>
    <t>W 610 x 325 x 341</t>
  </si>
  <si>
    <t>S 510 x 143</t>
  </si>
  <si>
    <t>C 250 x 45</t>
  </si>
  <si>
    <t>W 250 x 100 x 17,9</t>
  </si>
  <si>
    <t>W 360 x 410 x 382</t>
  </si>
  <si>
    <t>W 610 x 325 x 415</t>
  </si>
  <si>
    <t>S 610 x 119</t>
  </si>
  <si>
    <t>C 310 x 30,8</t>
  </si>
  <si>
    <t>W 250 x 100 x 22,3</t>
  </si>
  <si>
    <t>W 360 x 410 x 421</t>
  </si>
  <si>
    <t>W 530 x 210 x 109+</t>
  </si>
  <si>
    <t>W 530 x 210 x 123+</t>
  </si>
  <si>
    <t>W 530 x 210 x 138+</t>
  </si>
  <si>
    <t>W 530 x 315 x 150+</t>
  </si>
  <si>
    <t>W 530 x 315 x 165+</t>
  </si>
  <si>
    <t>W 530 x 315 x 182+</t>
  </si>
  <si>
    <t>W 530 x 315 x 196+</t>
  </si>
  <si>
    <t>W 530 x 315 x 219+</t>
  </si>
  <si>
    <t>W 530 x 315 x 248+</t>
  </si>
  <si>
    <t>W 530 x 315 x 272+</t>
  </si>
  <si>
    <t>W 530 x 315 x 300+</t>
  </si>
  <si>
    <t>W 610 x 180 x 82+</t>
  </si>
  <si>
    <t>W 610 x 180 x 92+</t>
  </si>
  <si>
    <t>W 18 x 11 x 130</t>
  </si>
  <si>
    <t>W 18 x 11 x 143</t>
  </si>
  <si>
    <t>W 18 x 11 x 158</t>
  </si>
  <si>
    <t>W 18 x 11 x 175</t>
  </si>
  <si>
    <t>W 21 x 6.5 x 44</t>
  </si>
  <si>
    <t>W 21 x 6.5 x 50</t>
  </si>
  <si>
    <t>W 21 x 6.5 x 57</t>
  </si>
  <si>
    <t>W 21 x 12.5 x 101</t>
  </si>
  <si>
    <t>W 21 x 12.5 x 111</t>
  </si>
  <si>
    <t>L 50 x 50 x 5</t>
  </si>
  <si>
    <t>L 50 x 50 x 6</t>
  </si>
  <si>
    <t>W 44 x 16 x 290</t>
  </si>
  <si>
    <t>W 44 x 16 x 335</t>
  </si>
  <si>
    <t>W 10 x 8 x 33</t>
  </si>
  <si>
    <t>W 10 x 8 x 39</t>
  </si>
  <si>
    <t>W 10 x 8 x 45</t>
  </si>
  <si>
    <t>Classification</t>
  </si>
  <si>
    <t>designation</t>
  </si>
  <si>
    <t>G</t>
  </si>
  <si>
    <t>h</t>
  </si>
  <si>
    <t>b</t>
  </si>
  <si>
    <r>
      <t>t</t>
    </r>
    <r>
      <rPr>
        <vertAlign val="subscript"/>
        <sz val="12"/>
        <rFont val="Arial"/>
        <family val="2"/>
      </rPr>
      <t>w</t>
    </r>
  </si>
  <si>
    <r>
      <t>t</t>
    </r>
    <r>
      <rPr>
        <vertAlign val="subscript"/>
        <sz val="12"/>
        <rFont val="Arial"/>
        <family val="2"/>
      </rPr>
      <t>f</t>
    </r>
  </si>
  <si>
    <t>r</t>
  </si>
  <si>
    <t>A</t>
  </si>
  <si>
    <r>
      <t>h</t>
    </r>
    <r>
      <rPr>
        <vertAlign val="subscript"/>
        <sz val="12"/>
        <rFont val="Arial"/>
        <family val="2"/>
      </rPr>
      <t>i</t>
    </r>
  </si>
  <si>
    <t>d</t>
  </si>
  <si>
    <t>Ø</t>
  </si>
  <si>
    <r>
      <t>p</t>
    </r>
    <r>
      <rPr>
        <vertAlign val="subscript"/>
        <sz val="12"/>
        <rFont val="Arial"/>
        <family val="2"/>
      </rPr>
      <t>min</t>
    </r>
  </si>
  <si>
    <r>
      <t>p</t>
    </r>
    <r>
      <rPr>
        <vertAlign val="subscript"/>
        <sz val="12"/>
        <rFont val="Arial"/>
        <family val="2"/>
      </rPr>
      <t>max</t>
    </r>
  </si>
  <si>
    <r>
      <t>A</t>
    </r>
    <r>
      <rPr>
        <vertAlign val="subscript"/>
        <sz val="12"/>
        <rFont val="Arial"/>
        <family val="2"/>
      </rPr>
      <t>L</t>
    </r>
  </si>
  <si>
    <r>
      <t>A</t>
    </r>
    <r>
      <rPr>
        <vertAlign val="subscript"/>
        <sz val="12"/>
        <rFont val="Arial"/>
        <family val="2"/>
      </rPr>
      <t>G</t>
    </r>
  </si>
  <si>
    <r>
      <t>I</t>
    </r>
    <r>
      <rPr>
        <vertAlign val="subscript"/>
        <sz val="12"/>
        <rFont val="Arial"/>
        <family val="2"/>
      </rPr>
      <t>y</t>
    </r>
  </si>
  <si>
    <r>
      <t>W</t>
    </r>
    <r>
      <rPr>
        <vertAlign val="subscript"/>
        <sz val="12"/>
        <rFont val="Arial"/>
        <family val="2"/>
      </rPr>
      <t>el.y</t>
    </r>
  </si>
  <si>
    <r>
      <t>i</t>
    </r>
    <r>
      <rPr>
        <vertAlign val="subscript"/>
        <sz val="12"/>
        <rFont val="Arial"/>
        <family val="2"/>
      </rPr>
      <t>y</t>
    </r>
  </si>
  <si>
    <r>
      <t>A</t>
    </r>
    <r>
      <rPr>
        <vertAlign val="subscript"/>
        <sz val="12"/>
        <rFont val="Arial"/>
        <family val="2"/>
      </rPr>
      <t>vz</t>
    </r>
  </si>
  <si>
    <r>
      <t>I</t>
    </r>
    <r>
      <rPr>
        <vertAlign val="subscript"/>
        <sz val="12"/>
        <rFont val="Arial"/>
        <family val="2"/>
      </rPr>
      <t>z</t>
    </r>
  </si>
  <si>
    <r>
      <t>W</t>
    </r>
    <r>
      <rPr>
        <vertAlign val="subscript"/>
        <sz val="12"/>
        <rFont val="Arial"/>
        <family val="2"/>
      </rPr>
      <t>z</t>
    </r>
  </si>
  <si>
    <r>
      <t xml:space="preserve"> i</t>
    </r>
    <r>
      <rPr>
        <vertAlign val="subscript"/>
        <sz val="12"/>
        <rFont val="Arial"/>
        <family val="2"/>
      </rPr>
      <t>z</t>
    </r>
  </si>
  <si>
    <r>
      <t>s</t>
    </r>
    <r>
      <rPr>
        <vertAlign val="subscript"/>
        <sz val="12"/>
        <rFont val="Arial"/>
        <family val="2"/>
      </rPr>
      <t>s</t>
    </r>
  </si>
  <si>
    <r>
      <t>I</t>
    </r>
    <r>
      <rPr>
        <vertAlign val="subscript"/>
        <sz val="12"/>
        <rFont val="Arial"/>
        <family val="2"/>
      </rPr>
      <t>t</t>
    </r>
  </si>
  <si>
    <t xml:space="preserve">Pure </t>
  </si>
  <si>
    <t>HD 320 x 158</t>
  </si>
  <si>
    <t>HD 320 x 198</t>
  </si>
  <si>
    <t>HD 320 x 245</t>
  </si>
  <si>
    <t>HD 320 x 300</t>
  </si>
  <si>
    <t>HD 360 x 134</t>
  </si>
  <si>
    <t>HD 360 x 147</t>
  </si>
  <si>
    <t>HD 360 x 162</t>
  </si>
  <si>
    <t>HD 360 x 179</t>
  </si>
  <si>
    <t>HD 360 x 196</t>
  </si>
  <si>
    <t>HD 400 x 187</t>
  </si>
  <si>
    <t>HD 400 x 216</t>
  </si>
  <si>
    <t>HE 160 M</t>
  </si>
  <si>
    <t>HE 180 AA</t>
  </si>
  <si>
    <t>HE 180 A</t>
  </si>
  <si>
    <t>HE 180 B</t>
  </si>
  <si>
    <t>HE 180 M</t>
  </si>
  <si>
    <t>HE 200 AA</t>
  </si>
  <si>
    <t>HE 200 A</t>
  </si>
  <si>
    <t>HE 200 B</t>
  </si>
  <si>
    <t>HE 200 M</t>
  </si>
  <si>
    <t>HE 220 AA</t>
  </si>
  <si>
    <t>W 27 x 10 x 94</t>
  </si>
  <si>
    <t>W 27 x 10 x 102</t>
  </si>
  <si>
    <t>W 27 x 10 x 114</t>
  </si>
  <si>
    <t>W 27 x 10 x 129</t>
  </si>
  <si>
    <t>W 30 x 10.5 x 99</t>
  </si>
  <si>
    <t>W 30 x 10.5 x 108</t>
  </si>
  <si>
    <t>W 30 x 10.5 x 116</t>
  </si>
  <si>
    <t>W 30 x 10.5 x 124</t>
  </si>
  <si>
    <t>W 12 x 4 x 19</t>
  </si>
  <si>
    <t>W 12 x 6.5 x 26</t>
  </si>
  <si>
    <t>W 12 x 6.5 x 30</t>
  </si>
  <si>
    <t>W 12 x 6.5 x 35</t>
  </si>
  <si>
    <t>W 12 x 12 x 65</t>
  </si>
  <si>
    <t>W 12 x 12 x 72</t>
  </si>
  <si>
    <t>W 12 x 12 x 79</t>
  </si>
  <si>
    <t>W 12 x 12 x 87</t>
  </si>
  <si>
    <t>W 12 x 12 x 96</t>
  </si>
  <si>
    <t>W 150 x 150 x 37,1</t>
  </si>
  <si>
    <t>S 200 x 34</t>
  </si>
  <si>
    <t>C 150 x 15,6</t>
  </si>
  <si>
    <t>W 200 x 100 x 15,0</t>
  </si>
  <si>
    <t>C 150 x 19,3</t>
  </si>
  <si>
    <t>W 200 x 100 x 19,3</t>
  </si>
  <si>
    <t>W 610 x 230 x 101</t>
  </si>
  <si>
    <t>C 180 x 14,6</t>
  </si>
  <si>
    <t>W 200 x 100 x 22,5</t>
  </si>
  <si>
    <t>W 610 x 230 x 113</t>
  </si>
  <si>
    <t>C 180 x 18,2</t>
  </si>
  <si>
    <t>W 200 x 135 x 21</t>
  </si>
  <si>
    <t>W 360 x 370 x 134</t>
  </si>
  <si>
    <t>W 610 x 230 x 125</t>
  </si>
  <si>
    <t>C 180 x 22</t>
  </si>
  <si>
    <t>W 200 x 135 x 26,6</t>
  </si>
  <si>
    <t>W 360 x 370 x 147</t>
  </si>
  <si>
    <t>W 610 x 230 x 140</t>
  </si>
  <si>
    <t>C 200 x 17,1</t>
  </si>
  <si>
    <t>W 200 x 135 x 31,3</t>
  </si>
  <si>
    <t>W 360 x 370 x 162</t>
  </si>
  <si>
    <t>W 610 x 230 x 153</t>
  </si>
  <si>
    <t>C 200 x 20,5</t>
  </si>
  <si>
    <t>H 300 x 150 x 5,5 x 8</t>
  </si>
  <si>
    <r>
      <t>Poutrelles alvéolaires à ouvertures hexagonales</t>
    </r>
    <r>
      <rPr>
        <sz val="10"/>
        <rFont val="Arial"/>
        <family val="0"/>
      </rPr>
      <t xml:space="preserve">
Dimensions: Les dimensions des poutrelles cellulaires sont modulables
Exécution des soudures suivant dimensionnement
Etat de surface conforme à EN 10163-3: 1991, classe C, sous-classe 1
</t>
    </r>
  </si>
  <si>
    <r>
      <t>Poutrelles alvéolaires à ouvertures octogonales</t>
    </r>
    <r>
      <rPr>
        <sz val="10"/>
        <rFont val="Arial"/>
        <family val="0"/>
      </rPr>
      <t xml:space="preserve">
Dimensions: Les dimensions des poutrelles cellulaires sont modulables
Exécution des soudures suivant dimensionnement
Etat de surface conforme à EN 10163-3: 1991, classe C, sous-classe 1
</t>
    </r>
  </si>
  <si>
    <t>19,63</t>
  </si>
  <si>
    <t>80 x 80+</t>
  </si>
  <si>
    <t>49,6</t>
  </si>
  <si>
    <t>Larges plats</t>
  </si>
  <si>
    <t>Breitflachstahl</t>
  </si>
  <si>
    <t>6,91</t>
  </si>
  <si>
    <t>8,64</t>
  </si>
  <si>
    <t>10,36</t>
  </si>
  <si>
    <t>12,09</t>
  </si>
  <si>
    <t>12,95</t>
  </si>
  <si>
    <t>13,82</t>
  </si>
  <si>
    <t>15,54</t>
  </si>
  <si>
    <t>17,27</t>
  </si>
  <si>
    <t>21,59</t>
  </si>
  <si>
    <t>HE 360 B</t>
  </si>
  <si>
    <t>HE 360 M</t>
  </si>
  <si>
    <t>HE 400 AA</t>
  </si>
  <si>
    <t>HE 400 A</t>
  </si>
  <si>
    <t>HE 400 B</t>
  </si>
  <si>
    <t>HE 400 M</t>
  </si>
  <si>
    <t>HE 450 AA</t>
  </si>
  <si>
    <t>HE 450 A</t>
  </si>
  <si>
    <t>HE 450 B</t>
  </si>
  <si>
    <t>HE 450 M</t>
  </si>
  <si>
    <t>HE 500 AA</t>
  </si>
  <si>
    <t>HE 500 A</t>
  </si>
  <si>
    <t>HE 500 B</t>
  </si>
  <si>
    <t>HE 500 M</t>
  </si>
  <si>
    <t>HE 550 AA</t>
  </si>
  <si>
    <t>HE 550 A</t>
  </si>
  <si>
    <t>HE 550 B</t>
  </si>
  <si>
    <t>HE 550 M</t>
  </si>
  <si>
    <t>HE 600 AA</t>
  </si>
  <si>
    <t>HE 600 A</t>
  </si>
  <si>
    <t>HE 600 B</t>
  </si>
  <si>
    <t>UPE 300</t>
  </si>
  <si>
    <t>UPE 330</t>
  </si>
  <si>
    <t>UPE 360</t>
  </si>
  <si>
    <t>UPE 400</t>
  </si>
  <si>
    <t>UAP 80</t>
  </si>
  <si>
    <t>UAP 100</t>
  </si>
  <si>
    <t>UAP 130</t>
  </si>
  <si>
    <t>UAP 150</t>
  </si>
  <si>
    <t>UAP 175</t>
  </si>
  <si>
    <t>UAP 200</t>
  </si>
  <si>
    <t>UAP 220</t>
  </si>
  <si>
    <t>UAP 250</t>
  </si>
  <si>
    <t>UAP 300</t>
  </si>
  <si>
    <t>UPN 80</t>
  </si>
  <si>
    <t>UPN 100</t>
  </si>
  <si>
    <t>UPN 120</t>
  </si>
  <si>
    <t>UPN 140</t>
  </si>
  <si>
    <t>UPN 160</t>
  </si>
  <si>
    <t>UPN 180</t>
  </si>
  <si>
    <t>UPN 200</t>
  </si>
  <si>
    <t>UPN 220</t>
  </si>
  <si>
    <t>UPN 240</t>
  </si>
  <si>
    <t>UPN 260</t>
  </si>
  <si>
    <t>UPN 280</t>
  </si>
  <si>
    <t>UPN 300</t>
  </si>
  <si>
    <t>UPN 320</t>
  </si>
  <si>
    <t>UPN 350</t>
  </si>
  <si>
    <t>UPN 380</t>
  </si>
  <si>
    <t>UPN 400</t>
  </si>
  <si>
    <t>IPN 80</t>
  </si>
  <si>
    <t>IPN 100</t>
  </si>
  <si>
    <t>IPN 120</t>
  </si>
  <si>
    <t>IPN 140</t>
  </si>
  <si>
    <t>IPN 160</t>
  </si>
  <si>
    <t>IPN 180</t>
  </si>
  <si>
    <t>IPN 200</t>
  </si>
  <si>
    <t>IPN 220</t>
  </si>
  <si>
    <t>IPN 240</t>
  </si>
  <si>
    <t>IPN 260</t>
  </si>
  <si>
    <t>IPN 280</t>
  </si>
  <si>
    <t>IPN 300</t>
  </si>
  <si>
    <t>IPN 320</t>
  </si>
  <si>
    <t>IPN 340</t>
  </si>
  <si>
    <t>IPN 360</t>
  </si>
  <si>
    <t>IPN 380</t>
  </si>
  <si>
    <t>IPN 400</t>
  </si>
  <si>
    <t>IPN 450</t>
  </si>
  <si>
    <t>IPN 500</t>
  </si>
  <si>
    <t>IPN 550</t>
  </si>
  <si>
    <t>IPN 600</t>
  </si>
  <si>
    <t>L 250 x 250 x 25</t>
  </si>
  <si>
    <t>L 250 x 250 x 26</t>
  </si>
  <si>
    <t>L 250 x 250 x 27</t>
  </si>
  <si>
    <t>L 250 x 250 x 28</t>
  </si>
  <si>
    <t>L 8 x 8 x 3/4</t>
  </si>
  <si>
    <t>L 8 x 8 x 7/8</t>
  </si>
  <si>
    <t>L 8 x 8 x 1</t>
  </si>
  <si>
    <t>HE 140 B</t>
  </si>
  <si>
    <t>HE 140 M</t>
  </si>
  <si>
    <t>HE 160 AA</t>
  </si>
  <si>
    <t>HE 160 A</t>
  </si>
  <si>
    <t>HE 160 B</t>
  </si>
  <si>
    <t>W 24 x 12.75 x 306</t>
  </si>
  <si>
    <t>W 24 x 12.75 x 335</t>
  </si>
  <si>
    <t>W 610 x 325 x 551</t>
  </si>
  <si>
    <t>W 24 x 12.75 x 370</t>
  </si>
  <si>
    <t>W 27 x 10 x 84</t>
  </si>
  <si>
    <t>W 10 x 10 x 77</t>
  </si>
  <si>
    <t>W 10 x 10 x 88</t>
  </si>
  <si>
    <t>W 10 x 10 x 100</t>
  </si>
  <si>
    <t>W 10 x 10 x 112</t>
  </si>
  <si>
    <t>W 12 x 4 x 14</t>
  </si>
  <si>
    <t>W 12 x 4 x 16</t>
  </si>
  <si>
    <t>UB 305 x 102 x 28</t>
  </si>
  <si>
    <t>UB 305 x 102 x 33</t>
  </si>
  <si>
    <t>UB 305 x 165 x 40</t>
  </si>
  <si>
    <t>W 12 x 4 x 22</t>
  </si>
  <si>
    <t>UB 356 x 171 x 45</t>
  </si>
  <si>
    <t>W 18 x 7.5 x 41</t>
  </si>
  <si>
    <t>W 18 x 7.5 x 45</t>
  </si>
  <si>
    <t>W 18 x 7.5 x 50</t>
  </si>
  <si>
    <t>W 18 x 7.5 x 55</t>
  </si>
  <si>
    <t>W 6 x 4 x 9</t>
  </si>
  <si>
    <t>W 6 x 4 x 12</t>
  </si>
  <si>
    <t>W 6 x 4 x 16</t>
  </si>
  <si>
    <t>W 6 x 6 x 15</t>
  </si>
  <si>
    <t>W 6 x 6 x 20</t>
  </si>
  <si>
    <t>W 6 x 6 x 25</t>
  </si>
  <si>
    <t>W 8 x 4 x 10</t>
  </si>
  <si>
    <t>W 8 x 4 x 13</t>
  </si>
  <si>
    <t>C 10 x 20</t>
  </si>
  <si>
    <t>C 10 x 25</t>
  </si>
  <si>
    <t>C 10 x 30</t>
  </si>
  <si>
    <t>C 12 x 20.7</t>
  </si>
  <si>
    <t>C 12 x 25</t>
  </si>
  <si>
    <r>
      <t>z</t>
    </r>
    <r>
      <rPr>
        <vertAlign val="subscript"/>
        <sz val="8"/>
        <color indexed="8"/>
        <rFont val="Arial"/>
        <family val="2"/>
      </rPr>
      <t>s</t>
    </r>
    <r>
      <rPr>
        <sz val="8"/>
        <color indexed="8"/>
        <rFont val="Arial"/>
        <family val="2"/>
      </rPr>
      <t>=y</t>
    </r>
    <r>
      <rPr>
        <vertAlign val="subscript"/>
        <sz val="8"/>
        <color indexed="8"/>
        <rFont val="Arial"/>
        <family val="2"/>
      </rPr>
      <t>s</t>
    </r>
  </si>
  <si>
    <r>
      <t>u</t>
    </r>
    <r>
      <rPr>
        <vertAlign val="subscript"/>
        <sz val="8"/>
        <color indexed="8"/>
        <rFont val="Arial"/>
        <family val="2"/>
      </rPr>
      <t>1</t>
    </r>
  </si>
  <si>
    <r>
      <t>u</t>
    </r>
    <r>
      <rPr>
        <vertAlign val="subscript"/>
        <sz val="8"/>
        <color indexed="8"/>
        <rFont val="Arial"/>
        <family val="2"/>
      </rPr>
      <t>2</t>
    </r>
  </si>
  <si>
    <r>
      <t>I</t>
    </r>
    <r>
      <rPr>
        <vertAlign val="subscript"/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>=I</t>
    </r>
    <r>
      <rPr>
        <vertAlign val="subscript"/>
        <sz val="8"/>
        <color indexed="8"/>
        <rFont val="Arial"/>
        <family val="2"/>
      </rPr>
      <t>z</t>
    </r>
  </si>
  <si>
    <r>
      <t>i</t>
    </r>
    <r>
      <rPr>
        <vertAlign val="subscript"/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>=i</t>
    </r>
    <r>
      <rPr>
        <vertAlign val="subscript"/>
        <sz val="8"/>
        <color indexed="8"/>
        <rFont val="Arial"/>
        <family val="2"/>
      </rPr>
      <t>z</t>
    </r>
  </si>
  <si>
    <r>
      <t xml:space="preserve"> i</t>
    </r>
    <r>
      <rPr>
        <vertAlign val="subscript"/>
        <sz val="8"/>
        <color indexed="8"/>
        <rFont val="Arial"/>
        <family val="2"/>
      </rPr>
      <t>z</t>
    </r>
  </si>
  <si>
    <r>
      <t>s</t>
    </r>
    <r>
      <rPr>
        <vertAlign val="subscript"/>
        <sz val="8"/>
        <color indexed="8"/>
        <rFont val="Arial"/>
        <family val="2"/>
      </rPr>
      <t>s</t>
    </r>
  </si>
  <si>
    <r>
      <t>I</t>
    </r>
    <r>
      <rPr>
        <vertAlign val="subscript"/>
        <sz val="8"/>
        <color indexed="8"/>
        <rFont val="Arial"/>
        <family val="2"/>
      </rPr>
      <t>t</t>
    </r>
  </si>
  <si>
    <r>
      <t>I</t>
    </r>
    <r>
      <rPr>
        <vertAlign val="subscript"/>
        <sz val="8"/>
        <color indexed="8"/>
        <rFont val="Arial"/>
        <family val="2"/>
      </rPr>
      <t>T</t>
    </r>
  </si>
  <si>
    <t>-</t>
  </si>
  <si>
    <t>M10</t>
  </si>
  <si>
    <t>M12</t>
  </si>
  <si>
    <t>M16</t>
  </si>
  <si>
    <t>M20</t>
  </si>
  <si>
    <t>M22</t>
  </si>
  <si>
    <t>M24</t>
  </si>
  <si>
    <t>M27</t>
  </si>
  <si>
    <t>L 50 x 50 x 4</t>
  </si>
  <si>
    <r>
      <t>Fers U normaux américains</t>
    </r>
    <r>
      <rPr>
        <sz val="10"/>
        <color indexed="8"/>
        <rFont val="Arial"/>
        <family val="0"/>
      </rPr>
      <t xml:space="preserve">
Inclinaison des ailes: environ 162/3 %
Dimensions: ASTM A6/A6M - 02
Tolérances: ASTM A6/A6M - 02
</t>
    </r>
  </si>
  <si>
    <r>
      <t>American standard channels</t>
    </r>
    <r>
      <rPr>
        <sz val="10"/>
        <color indexed="8"/>
        <rFont val="Arial"/>
        <family val="0"/>
      </rPr>
      <t xml:space="preserve">
Flange slope: approx. 162/3 %
Dimensions: ASTM A6/A6M - 02
Tolerances: ASTM A6/A6M - 02
</t>
    </r>
  </si>
  <si>
    <r>
      <t>Amerikanische U-Stahl-Normalprofile</t>
    </r>
    <r>
      <rPr>
        <sz val="10"/>
        <color indexed="8"/>
        <rFont val="Arial"/>
        <family val="0"/>
      </rPr>
      <t xml:space="preserve">
Flanschneigung: ca. 162/3 %
Abmessungen: ASTM A6/A6M - 02
Toleranzen: ASTM A6/A6M - 02</t>
    </r>
  </si>
  <si>
    <r>
      <t>Fers U américains</t>
    </r>
    <r>
      <rPr>
        <sz val="10"/>
        <color indexed="8"/>
        <rFont val="Arial"/>
        <family val="0"/>
      </rPr>
      <t xml:space="preserve">
Dimensions: ASTM A6/A6M - 02
Tolérances: ASTM A6/A6M - 02
</t>
    </r>
  </si>
  <si>
    <r>
      <t>American Channels</t>
    </r>
    <r>
      <rPr>
        <sz val="10"/>
        <color indexed="8"/>
        <rFont val="Arial"/>
        <family val="0"/>
      </rPr>
      <t xml:space="preserve">
Dimensions: ASTM A6/A6M - 02
Tolerances: ASTM A6/A6M - 02
</t>
    </r>
  </si>
  <si>
    <r>
      <t>Amerikanische U-Stahl-Profile</t>
    </r>
    <r>
      <rPr>
        <sz val="10"/>
        <color indexed="8"/>
        <rFont val="Arial"/>
        <family val="0"/>
      </rPr>
      <t xml:space="preserve">
Abmessungen: ASTM A6/A6M - 02
Toleranzen: ASTM A6/A6M - 02</t>
    </r>
  </si>
  <si>
    <r>
      <t>Cornières américaines à ailes égales</t>
    </r>
    <r>
      <rPr>
        <sz val="10"/>
        <color indexed="8"/>
        <rFont val="Arial"/>
        <family val="2"/>
      </rPr>
      <t xml:space="preserve">
Dimensions: ASTM A6/A6M - 02
Tolérances: ASTM A6/A6M - 02
</t>
    </r>
  </si>
  <si>
    <r>
      <t>American equal leg angles</t>
    </r>
    <r>
      <rPr>
        <sz val="10"/>
        <color indexed="8"/>
        <rFont val="Arial"/>
        <family val="2"/>
      </rPr>
      <t xml:space="preserve">
Dimensions: ASTM A6/A6M - 02
Tolerances: ASTM A6/A6M - 02
</t>
    </r>
  </si>
  <si>
    <r>
      <t>Amerikanischer</t>
    </r>
    <r>
      <rPr>
        <sz val="10"/>
        <color indexed="8"/>
        <rFont val="Arial"/>
        <family val="2"/>
      </rPr>
      <t xml:space="preserve"> 
gleichschenkliger Winkelstahl
Abmessungen: ASTM A6/A6M - 02
Toleranzen: ASTM A6/A6M - 02</t>
    </r>
  </si>
  <si>
    <r>
      <t>W</t>
    </r>
    <r>
      <rPr>
        <vertAlign val="subscript"/>
        <sz val="8"/>
        <rFont val="Arial"/>
        <family val="2"/>
      </rPr>
      <t>el.z</t>
    </r>
  </si>
  <si>
    <r>
      <t>British universal columns</t>
    </r>
    <r>
      <rPr>
        <sz val="10"/>
        <rFont val="Arial"/>
        <family val="0"/>
      </rPr>
      <t xml:space="preserve">
Dimensions: BS 4-1: 1993
Tolerances: EN 10034: 1993
Surface condition according to EN 10163-3:1991, class C, subclass 1
</t>
    </r>
  </si>
  <si>
    <t>S</t>
  </si>
  <si>
    <t>G (kg/m)</t>
  </si>
  <si>
    <t>Hauteur totale (mm)</t>
  </si>
  <si>
    <t>D (mm)</t>
  </si>
  <si>
    <t>w (mm)</t>
  </si>
  <si>
    <t>Profil de base</t>
  </si>
  <si>
    <t>H</t>
  </si>
  <si>
    <t>IPE</t>
  </si>
  <si>
    <t>HE</t>
  </si>
  <si>
    <t>HL</t>
  </si>
  <si>
    <t>HL 1000 x 477</t>
  </si>
  <si>
    <t>HE 1000 x 409</t>
  </si>
  <si>
    <t>HE 1000 x 488</t>
  </si>
  <si>
    <t>HE 1000 x 579</t>
  </si>
  <si>
    <t>Abmessungen: EU 79-69
Toleranzen: EU 59-78
Oberflächenbeschaffenheit gemäß EN 10163-3: 1991, Klasse C, Untergruppe 1</t>
  </si>
  <si>
    <t>Masse</t>
  </si>
  <si>
    <t>Mass</t>
  </si>
  <si>
    <t>Largeur</t>
  </si>
  <si>
    <t>Épaisseur</t>
  </si>
  <si>
    <t>Width</t>
  </si>
  <si>
    <t>Thickness</t>
  </si>
  <si>
    <t>Breite</t>
  </si>
  <si>
    <t>Dicke</t>
  </si>
  <si>
    <t>Fers plats</t>
  </si>
  <si>
    <t>Narrow flat bars</t>
  </si>
  <si>
    <t>1,57</t>
  </si>
  <si>
    <t>1,88</t>
  </si>
  <si>
    <t>2,20</t>
  </si>
  <si>
    <t>2,51</t>
  </si>
  <si>
    <t>3,14</t>
  </si>
  <si>
    <t>3,77</t>
  </si>
  <si>
    <t>4,40</t>
  </si>
  <si>
    <t>4,71</t>
  </si>
  <si>
    <t>45 x 45+</t>
  </si>
  <si>
    <t>15,7</t>
  </si>
  <si>
    <t>1,96</t>
  </si>
  <si>
    <t>2,36</t>
  </si>
  <si>
    <t>2,75</t>
  </si>
  <si>
    <t>3,93</t>
  </si>
  <si>
    <t>5,50</t>
  </si>
  <si>
    <t>5,89</t>
  </si>
  <si>
    <t>50 x 50+</t>
  </si>
  <si>
    <t>19,4</t>
  </si>
  <si>
    <t>2,83</t>
  </si>
  <si>
    <t>3,30</t>
  </si>
  <si>
    <t>5,65</t>
  </si>
  <si>
    <t>6,59</t>
  </si>
  <si>
    <t>7,07</t>
  </si>
  <si>
    <t>55 x 55+</t>
  </si>
  <si>
    <t>23,5</t>
  </si>
  <si>
    <t>3,85</t>
  </si>
  <si>
    <t>7,69</t>
  </si>
  <si>
    <t>8,24</t>
  </si>
  <si>
    <t>60 x 60+</t>
  </si>
  <si>
    <t>27,9</t>
  </si>
  <si>
    <t>5,02</t>
  </si>
  <si>
    <t>6,28</t>
  </si>
  <si>
    <t>7,54</t>
  </si>
  <si>
    <t>8,79</t>
  </si>
  <si>
    <t>9,42</t>
  </si>
  <si>
    <t>65 x 65+</t>
  </si>
  <si>
    <t>32,7</t>
  </si>
  <si>
    <t>3,53</t>
  </si>
  <si>
    <t>4,24</t>
  </si>
  <si>
    <t>4,95</t>
  </si>
  <si>
    <t>8,48</t>
  </si>
  <si>
    <t>9,89</t>
  </si>
  <si>
    <t>10,60</t>
  </si>
  <si>
    <t>70 x 70+</t>
  </si>
  <si>
    <t>38,0</t>
  </si>
  <si>
    <t>7,85</t>
  </si>
  <si>
    <t>10,99</t>
  </si>
  <si>
    <t>11,78</t>
  </si>
  <si>
    <t>12,56</t>
  </si>
  <si>
    <t>14,13</t>
  </si>
  <si>
    <t>15,70</t>
  </si>
  <si>
    <t>W 14 x 16 x 257</t>
  </si>
  <si>
    <t>W 14 x 16 x 283</t>
  </si>
  <si>
    <t>W 14 x 16 x 311</t>
  </si>
  <si>
    <t>W 40 x 12 x 392</t>
  </si>
  <si>
    <t>W 40 x 16 x 199</t>
  </si>
  <si>
    <t>W 40 x 16 x 215</t>
  </si>
  <si>
    <t>UC 254 x 254 x 107</t>
  </si>
  <si>
    <t>W 14 x 16 x 342</t>
  </si>
  <si>
    <t>W 14 x 16 x 370</t>
  </si>
  <si>
    <t>W 14 x 16 x 398</t>
  </si>
  <si>
    <t>W 14 x 16 x 426</t>
  </si>
  <si>
    <t>W 14 x 16 x 455</t>
  </si>
  <si>
    <t>W 14 x 16 x 500</t>
  </si>
  <si>
    <t>UC 356 x 368 x 177</t>
  </si>
  <si>
    <t>UC 356 x 368 x 202</t>
  </si>
  <si>
    <t>UC 356 x 406 x 235</t>
  </si>
  <si>
    <t>UC 356 x 406 x 287</t>
  </si>
  <si>
    <t>UC 356 x 406 x 340</t>
  </si>
  <si>
    <t>UC 356 x 406 x 393</t>
  </si>
  <si>
    <t>UC 356 x 406 x 467</t>
  </si>
  <si>
    <t>UC 356 x 406 x 551</t>
  </si>
  <si>
    <t>UC 356 x 406 x 634</t>
  </si>
  <si>
    <t>MC 12 x 10.6</t>
  </si>
  <si>
    <t>MC 13 x 31.8</t>
  </si>
  <si>
    <t>MC 13 x 35</t>
  </si>
  <si>
    <t>MC 13 x 40</t>
  </si>
  <si>
    <t>MC 13 x 50</t>
  </si>
  <si>
    <t>U 40 x 20</t>
  </si>
  <si>
    <t>U 50 x 25</t>
  </si>
  <si>
    <t>UBP 254 x 254 x 63</t>
  </si>
  <si>
    <t>UBP 254 x 254 x 71</t>
  </si>
  <si>
    <t>UBP 254 x 254 x 85</t>
  </si>
  <si>
    <t>UBP 305 x 305 x 79</t>
  </si>
  <si>
    <r>
      <t>v</t>
    </r>
    <r>
      <rPr>
        <vertAlign val="subscript"/>
        <sz val="8"/>
        <color indexed="8"/>
        <rFont val="Arial"/>
        <family val="2"/>
      </rPr>
      <t>2</t>
    </r>
  </si>
  <si>
    <r>
      <t xml:space="preserve">u </t>
    </r>
    <r>
      <rPr>
        <vertAlign val="subscript"/>
        <sz val="8"/>
        <color indexed="8"/>
        <rFont val="Arial"/>
        <family val="2"/>
      </rPr>
      <t>3</t>
    </r>
  </si>
  <si>
    <t>axe fort y-y
strong axis y-y
starke Achse y-y</t>
  </si>
  <si>
    <t>1/2 HE 240 M</t>
  </si>
  <si>
    <t>1/2 HE 260 B</t>
  </si>
  <si>
    <t>1/2 HE 260 M</t>
  </si>
  <si>
    <t>1/2 HE 280 M</t>
  </si>
  <si>
    <t>1/2 HE 300 B</t>
  </si>
  <si>
    <t>1/2 HE 300 M</t>
  </si>
  <si>
    <t>1/2 HE 320 B</t>
  </si>
  <si>
    <t>1/2 HE 320 M</t>
  </si>
  <si>
    <t>1/2 HE 340 B</t>
  </si>
  <si>
    <t>1/2 HE 340 M</t>
  </si>
  <si>
    <t>1/2 HE 360 B</t>
  </si>
  <si>
    <t>1/2 HE 360 M</t>
  </si>
  <si>
    <t>1/2 HE 400 B</t>
  </si>
  <si>
    <t>1/2 HE 400 M</t>
  </si>
  <si>
    <t>1/2 HE 450 B</t>
  </si>
  <si>
    <t>1/2 HE 450 M</t>
  </si>
  <si>
    <t>1/2 HE 500 A</t>
  </si>
  <si>
    <t>1/2 HE 500 B</t>
  </si>
  <si>
    <t>1/2 HE 500 M</t>
  </si>
  <si>
    <t>1/2 HE 550 A</t>
  </si>
  <si>
    <t>Dimensions de construction
Dimensions for detailing
Konstruktionsmaße</t>
  </si>
  <si>
    <t>Surface
Oberfläche</t>
  </si>
  <si>
    <t>1/2 HE 220 M</t>
  </si>
  <si>
    <t>W 8 x 4 x 15</t>
  </si>
  <si>
    <t>W 8 x 5.25 x 14</t>
  </si>
  <si>
    <t>W 8 x 5.25 x 18</t>
  </si>
  <si>
    <t>W 8 x 5.25 x 21</t>
  </si>
  <si>
    <t>W 8 x 6.5 x 24</t>
  </si>
  <si>
    <t>W 8 x 6.5 x 28</t>
  </si>
  <si>
    <t>W 8 x 8 x 31</t>
  </si>
  <si>
    <t>W 8 x 8 x 35</t>
  </si>
  <si>
    <t>W 8 x 8 x 40</t>
  </si>
  <si>
    <t>W 8 x 8 x 48</t>
  </si>
  <si>
    <t>W 8 x 8 x 58</t>
  </si>
  <si>
    <t>W 8 x 8 x 67</t>
  </si>
  <si>
    <r>
      <t>y</t>
    </r>
    <r>
      <rPr>
        <vertAlign val="subscript"/>
        <sz val="12"/>
        <rFont val="Arial"/>
        <family val="2"/>
      </rPr>
      <t>m</t>
    </r>
  </si>
  <si>
    <r>
      <t>t</t>
    </r>
    <r>
      <rPr>
        <vertAlign val="subscript"/>
        <sz val="8"/>
        <color indexed="8"/>
        <rFont val="Arial"/>
        <family val="2"/>
      </rPr>
      <t>w</t>
    </r>
  </si>
  <si>
    <r>
      <t>t</t>
    </r>
    <r>
      <rPr>
        <vertAlign val="subscript"/>
        <sz val="8"/>
        <color indexed="8"/>
        <rFont val="Arial"/>
        <family val="2"/>
      </rPr>
      <t>f</t>
    </r>
  </si>
  <si>
    <r>
      <t>h</t>
    </r>
    <r>
      <rPr>
        <vertAlign val="subscript"/>
        <sz val="8"/>
        <color indexed="8"/>
        <rFont val="Arial"/>
        <family val="2"/>
      </rPr>
      <t>i</t>
    </r>
  </si>
  <si>
    <r>
      <t>p</t>
    </r>
    <r>
      <rPr>
        <vertAlign val="subscript"/>
        <sz val="8"/>
        <color indexed="8"/>
        <rFont val="Arial"/>
        <family val="2"/>
      </rPr>
      <t>min</t>
    </r>
  </si>
  <si>
    <t>W 40 x 16 x 249</t>
  </si>
  <si>
    <t>W 40 x 16 x 277</t>
  </si>
  <si>
    <t>W 40 x 16 x 297</t>
  </si>
  <si>
    <t>W 14 x 16 x 550</t>
  </si>
  <si>
    <t>W 14 x 16 x 605</t>
  </si>
  <si>
    <t>W 14 x 16 x 665</t>
  </si>
  <si>
    <t>W 14 x 16 x 730</t>
  </si>
  <si>
    <t>W 16 x 5.5 x 26</t>
  </si>
  <si>
    <t>W 16 x 5.5 x 31</t>
  </si>
  <si>
    <t>W 16 x 7 x 36</t>
  </si>
  <si>
    <t>UBP 203 x 203 x 45</t>
  </si>
  <si>
    <t>UBP 203 x 203 x 54</t>
  </si>
  <si>
    <t>W 16 x 7 x 40</t>
  </si>
  <si>
    <t>UBP 305 x 305 x 88</t>
  </si>
  <si>
    <t>UBP 305 x 305 x 95</t>
  </si>
  <si>
    <t>UBP 305 x 305 x 110</t>
  </si>
  <si>
    <t>UBP 305 x 305 x 126</t>
  </si>
  <si>
    <t>UBP 305 x 305 x 149</t>
  </si>
  <si>
    <t>UBP 305 x 305 x 186</t>
  </si>
  <si>
    <t>UBP 305 x 305 x 223</t>
  </si>
  <si>
    <t>UBP 356 x 368 x 109</t>
  </si>
  <si>
    <t>UBP 356 x 368 x 133</t>
  </si>
  <si>
    <r>
      <t>Amerikanische Breitflanschpfähle</t>
    </r>
    <r>
      <rPr>
        <sz val="10"/>
        <rFont val="Arial"/>
        <family val="0"/>
      </rPr>
      <t xml:space="preserve">
Abmessungen: ASTM A6/A6M - 02
Toleranzen: ASTM A6/A6M - 02</t>
    </r>
  </si>
  <si>
    <r>
      <t>Amerikanische Standardträger</t>
    </r>
    <r>
      <rPr>
        <sz val="10"/>
        <color indexed="8"/>
        <rFont val="Arial"/>
        <family val="0"/>
      </rPr>
      <t xml:space="preserve">
Abmessungen: ASTM A6/A6M - 02
Toleranzen: ASTM A6/A6M - 02 </t>
    </r>
  </si>
  <si>
    <r>
      <t>Poutrelles-pieux américaines à larges ailes</t>
    </r>
    <r>
      <rPr>
        <sz val="10"/>
        <rFont val="Arial"/>
        <family val="0"/>
      </rPr>
      <t xml:space="preserve">
Dimensions: ASTM A6/A6M - 02
Tolérances: ASTM A6/A6M - 02
</t>
    </r>
  </si>
  <si>
    <r>
      <t>American wide flange bearing piles</t>
    </r>
    <r>
      <rPr>
        <sz val="10"/>
        <rFont val="Arial"/>
        <family val="0"/>
      </rPr>
      <t xml:space="preserve">
Dimensions: ASTM A6/A6M - 02
Tolerances: ASTM A6/A6M - 02
</t>
    </r>
  </si>
  <si>
    <r>
      <t>British universal beams</t>
    </r>
    <r>
      <rPr>
        <sz val="10"/>
        <color indexed="8"/>
        <rFont val="Arial"/>
        <family val="0"/>
      </rPr>
      <t xml:space="preserve">
Dimensions: BS 4-1: 1993
Tolerances: EN 10034: 1993 UB 127-914, UB 1016 G ≤349
 A6-02 UB 1016 G &gt;349 
Surface condition according to EN 10163-3:1991, class C, subclass 1</t>
    </r>
  </si>
  <si>
    <r>
      <t>Britische Universalträger</t>
    </r>
    <r>
      <rPr>
        <sz val="10"/>
        <color indexed="8"/>
        <rFont val="Arial"/>
        <family val="0"/>
      </rPr>
      <t xml:space="preserve">
Abmessungen: BS 4-1: 1993
Toleranzen: EN 10034: 1993 UB 127-914, UB 1016 G ≤349
 A6-02 UB 1016 G &gt;349 
Oberflächenbeschaffenheit gemäß EN 10163-3: 1991, Klasse C, Untergruppe 1</t>
    </r>
  </si>
  <si>
    <r>
      <t>Poutrelles normales britanniques</t>
    </r>
    <r>
      <rPr>
        <sz val="10"/>
        <rFont val="Arial"/>
        <family val="0"/>
      </rPr>
      <t xml:space="preserve">
Dimensions: BS 4-1: 1993
Tolérances: EN 10024: 1995
Etat de surface conforme à EN 10163-3: 1991, classe C, sous-classe 1
</t>
    </r>
  </si>
  <si>
    <r>
      <t>Joists with taper flanges</t>
    </r>
    <r>
      <rPr>
        <sz val="10"/>
        <rFont val="Arial"/>
        <family val="0"/>
      </rPr>
      <t xml:space="preserve">
Dimensions: BS 4-1: 1993
Tolerances: EN 10024: 1995
Surface condition according to EN 10163-3:1991, class C, subclass 1
</t>
    </r>
  </si>
  <si>
    <r>
      <t>Britische Normalträger</t>
    </r>
    <r>
      <rPr>
        <sz val="10"/>
        <rFont val="Arial"/>
        <family val="0"/>
      </rPr>
      <t xml:space="preserve">
Abmessungen: BS 4-1: 1993
Toleranzen: EN 10024: 1995
Oberflächenbeschaffenheit gemäß EN 10163-3: 1991, Klasse C, Untergruppe 1</t>
    </r>
  </si>
  <si>
    <r>
      <t>Poteaux universels britanniques</t>
    </r>
    <r>
      <rPr>
        <sz val="10"/>
        <rFont val="Arial"/>
        <family val="0"/>
      </rPr>
      <t xml:space="preserve">
Dimensions: BS 4-1: 1993
Tolérances: EN 10034: 1993
Etat de surface conforme à EN 10163-3: 1991, classe C, sous-classe 1
</t>
    </r>
  </si>
  <si>
    <r>
      <t>Sections H japonaises</t>
    </r>
    <r>
      <rPr>
        <sz val="10"/>
        <rFont val="Arial"/>
        <family val="0"/>
      </rPr>
      <t xml:space="preserve">
Dimensions: JIS G 3192: 2000; JIS A 5526: 1994
Tolérances: JIS G 3192: 2000
</t>
    </r>
  </si>
  <si>
    <t>H 400 x 300 x 10 x 16*</t>
  </si>
  <si>
    <t>H 400 x 400 x 15 x 15q*</t>
  </si>
  <si>
    <t>H 400 x 400 x 11 x 18*</t>
  </si>
  <si>
    <t>H 400 x 400 x 18 x 18q*</t>
  </si>
  <si>
    <t>H 400 x 400 x 13 x 21q*</t>
  </si>
  <si>
    <t>Large plats</t>
  </si>
  <si>
    <t>Carrés</t>
  </si>
  <si>
    <r>
      <t xml:space="preserve"> i</t>
    </r>
    <r>
      <rPr>
        <vertAlign val="subscript"/>
        <sz val="8"/>
        <rFont val="Arial"/>
        <family val="2"/>
      </rPr>
      <t>z</t>
    </r>
  </si>
  <si>
    <r>
      <t>s</t>
    </r>
    <r>
      <rPr>
        <vertAlign val="subscript"/>
        <sz val="8"/>
        <rFont val="Arial"/>
        <family val="2"/>
      </rPr>
      <t>s</t>
    </r>
  </si>
  <si>
    <r>
      <t>I</t>
    </r>
    <r>
      <rPr>
        <vertAlign val="subscript"/>
        <sz val="8"/>
        <rFont val="Arial"/>
        <family val="2"/>
      </rPr>
      <t>t</t>
    </r>
  </si>
  <si>
    <r>
      <t>r</t>
    </r>
    <r>
      <rPr>
        <vertAlign val="subscript"/>
        <sz val="12"/>
        <rFont val="Arial"/>
        <family val="2"/>
      </rPr>
      <t>1</t>
    </r>
  </si>
  <si>
    <r>
      <t>r</t>
    </r>
    <r>
      <rPr>
        <vertAlign val="subscript"/>
        <sz val="12"/>
        <rFont val="Arial"/>
        <family val="2"/>
      </rPr>
      <t>2</t>
    </r>
  </si>
  <si>
    <r>
      <t>I</t>
    </r>
    <r>
      <rPr>
        <vertAlign val="subscript"/>
        <sz val="12"/>
        <color indexed="8"/>
        <rFont val="Arial"/>
        <family val="2"/>
      </rPr>
      <t>T</t>
    </r>
  </si>
  <si>
    <r>
      <t>y</t>
    </r>
    <r>
      <rPr>
        <vertAlign val="subscript"/>
        <sz val="12"/>
        <color indexed="8"/>
        <rFont val="Arial"/>
        <family val="2"/>
      </rPr>
      <t>s</t>
    </r>
  </si>
  <si>
    <r>
      <t>y</t>
    </r>
    <r>
      <rPr>
        <vertAlign val="subscript"/>
        <sz val="12"/>
        <color indexed="8"/>
        <rFont val="Arial"/>
        <family val="2"/>
      </rPr>
      <t>m</t>
    </r>
  </si>
  <si>
    <t>IPE 80 A</t>
  </si>
  <si>
    <t>IPE 80</t>
  </si>
  <si>
    <t>IPE 100</t>
  </si>
  <si>
    <t>IPE 120</t>
  </si>
  <si>
    <t>IPE 140</t>
  </si>
  <si>
    <t>IPE 160</t>
  </si>
  <si>
    <t>IPE 180</t>
  </si>
  <si>
    <t>IPE 200</t>
  </si>
  <si>
    <t>IPE 220</t>
  </si>
  <si>
    <t>IPE 240</t>
  </si>
  <si>
    <t>IPE 270</t>
  </si>
  <si>
    <t>IPE 300</t>
  </si>
  <si>
    <t>IPE 330</t>
  </si>
  <si>
    <t>IPE 360</t>
  </si>
  <si>
    <t>IPE 400</t>
  </si>
  <si>
    <t>IPE 450</t>
  </si>
  <si>
    <t>IPE 500</t>
  </si>
  <si>
    <t>IPE 600</t>
  </si>
  <si>
    <t>HE 100 AA</t>
  </si>
  <si>
    <t>HE 100 A</t>
  </si>
  <si>
    <t>HE 100 B</t>
  </si>
  <si>
    <t>HE 100 M</t>
  </si>
  <si>
    <t>HE 120 AA</t>
  </si>
  <si>
    <t>W 14 x 16 x 193</t>
  </si>
  <si>
    <t>W 14 x 16 x 211</t>
  </si>
  <si>
    <t>W 14 x 16 x 233</t>
  </si>
  <si>
    <t>C 5 x 6.7</t>
  </si>
  <si>
    <t>C 5 x 9</t>
  </si>
  <si>
    <t>C 6 x 13</t>
  </si>
  <si>
    <t>C 6 x 8.2</t>
  </si>
  <si>
    <t>C 6 x 10.5</t>
  </si>
  <si>
    <t>C 7 x 9.8</t>
  </si>
  <si>
    <t>C 9 x 13.4</t>
  </si>
  <si>
    <t>C 9 x 15</t>
  </si>
  <si>
    <t>C 9 x 20</t>
  </si>
  <si>
    <t>H 100 x 100 x 6 x 8</t>
  </si>
  <si>
    <t>H 125 x 125 x 6.5 x 9</t>
  </si>
  <si>
    <t>H 150 x 75 x 5 x 7</t>
  </si>
  <si>
    <t>L 60 x 60 x 6</t>
  </si>
  <si>
    <t>L 60 x 60 x 8</t>
  </si>
  <si>
    <t>L 65 x 65 x 7</t>
  </si>
  <si>
    <t>L 70 x 70 x 6</t>
  </si>
  <si>
    <t>L 200 x 200 x 21</t>
  </si>
  <si>
    <t>L 200 x 200 x 22</t>
  </si>
  <si>
    <t>L 200 x 200 x 23</t>
  </si>
  <si>
    <t>L 200 x 200 x 24</t>
  </si>
  <si>
    <t>L 200 x 200 x 25</t>
  </si>
  <si>
    <t>L 200 x 200 x 26</t>
  </si>
  <si>
    <t>L 250 x 250 x 20</t>
  </si>
  <si>
    <t>L 250 x 250 x 21</t>
  </si>
  <si>
    <t>L 250 x 250 x 22</t>
  </si>
  <si>
    <t>L 250 x 250 x 23</t>
  </si>
  <si>
    <t>L 250 x 250 x 24</t>
  </si>
  <si>
    <t>PFC 150 x 75 x 18</t>
  </si>
  <si>
    <t>PFC 150 x 90 x 24</t>
  </si>
  <si>
    <t>PFC 180 x 75 x 20</t>
  </si>
  <si>
    <t>PFC 180 x 90 x 26</t>
  </si>
  <si>
    <t>PFC 200 x 75 x 23</t>
  </si>
  <si>
    <t>PFC 200 x 90 x 30</t>
  </si>
  <si>
    <t>PFC 230 x 75 x 26</t>
  </si>
  <si>
    <t>PFC 230 x 90 x 32</t>
  </si>
  <si>
    <t>PFC 260 x 90 x 35</t>
  </si>
  <si>
    <t>IPE O 270</t>
  </si>
  <si>
    <t>IPE A 300</t>
  </si>
  <si>
    <t>IPE O 300</t>
  </si>
  <si>
    <t>IPE A 330</t>
  </si>
  <si>
    <t>H 200 x 200 x 12 x 12q*</t>
  </si>
  <si>
    <t>H 250 x 125 x 5 x 8*</t>
  </si>
  <si>
    <t>H 250 x 125 x 6 x 9*</t>
  </si>
  <si>
    <t>H 250 x 250 x 11 x 11q*</t>
  </si>
  <si>
    <t>H 250 x 250 x 9 x 14*</t>
  </si>
  <si>
    <t>H 250 x 250 x 14 x 14q*</t>
  </si>
  <si>
    <t>H 300 x 150 x 5,5 x 8*</t>
  </si>
  <si>
    <t>H 300 x 150 x 6,5 x 9*</t>
  </si>
  <si>
    <t>H 300 x 300 x 12 x 12q*</t>
  </si>
  <si>
    <t>H 300 x 300 x 10 x 15q*</t>
  </si>
  <si>
    <t>H 300 x 300 x 15 x 15q*</t>
  </si>
  <si>
    <t>H 350 x 175 x 6 x 9*</t>
  </si>
  <si>
    <t>H 350 x 175 x 7 x 11*</t>
  </si>
  <si>
    <t>H 350 x 350 x 13 x 13q*</t>
  </si>
  <si>
    <t>H 350 x 350 x 10 x 16*</t>
  </si>
  <si>
    <t>H 350 x 350 x 16 x 16q*</t>
  </si>
  <si>
    <r>
      <t>W</t>
    </r>
    <r>
      <rPr>
        <vertAlign val="subscript"/>
        <sz val="8"/>
        <color indexed="8"/>
        <rFont val="Arial"/>
        <family val="0"/>
      </rPr>
      <t>el.y</t>
    </r>
    <r>
      <rPr>
        <sz val="8"/>
        <color indexed="8"/>
        <rFont val="Arial"/>
        <family val="0"/>
      </rPr>
      <t>=W</t>
    </r>
    <r>
      <rPr>
        <vertAlign val="subscript"/>
        <sz val="8"/>
        <color indexed="8"/>
        <rFont val="Arial"/>
        <family val="0"/>
      </rPr>
      <t>el.z</t>
    </r>
  </si>
  <si>
    <t>L 19 x 19 x 3.2t/*</t>
  </si>
  <si>
    <t>L 25 x 25 x 3.2t/*</t>
  </si>
  <si>
    <t>L 25 x 25 x 4.8t/*</t>
  </si>
  <si>
    <t>L 25 x 25 x 6.4t/*</t>
  </si>
  <si>
    <t>L 32 x 32 x 3.2t/*</t>
  </si>
  <si>
    <t>L 32 x 32 x 4.8t/*</t>
  </si>
  <si>
    <t>L 32 x 32 x 6.4t/*</t>
  </si>
  <si>
    <t>L 38 x 38 x 3.2t/*</t>
  </si>
  <si>
    <t>L 38 x 38 x 4.0t/*</t>
  </si>
  <si>
    <t>L 38 x 38 x 4.8t/*</t>
  </si>
  <si>
    <t>L 38 x 38 x 6.4t/*</t>
  </si>
  <si>
    <t>L 44 x 44 x 3.2t/*</t>
  </si>
  <si>
    <t>L 44 x 44 x 4.8t/*</t>
  </si>
  <si>
    <r>
      <t>Poutrelles IFB</t>
    </r>
    <r>
      <rPr>
        <sz val="10"/>
        <rFont val="Arial"/>
        <family val="0"/>
      </rPr>
      <t xml:space="preserve">
Etat de surface conforme à EN 10163-3: 1991, classe C, sous-classe 1</t>
    </r>
  </si>
  <si>
    <r>
      <t>American wide flange beams</t>
    </r>
    <r>
      <rPr>
        <sz val="10"/>
        <color indexed="8"/>
        <rFont val="Arial"/>
        <family val="0"/>
      </rPr>
      <t xml:space="preserve">
Dimensions: ASTM A6/A6M - 02
Tolerances: ASTM A6/A6M - 02
</t>
    </r>
  </si>
  <si>
    <r>
      <t>Amerikanische Breitflanschträger</t>
    </r>
    <r>
      <rPr>
        <sz val="10"/>
        <color indexed="8"/>
        <rFont val="Arial"/>
        <family val="0"/>
      </rPr>
      <t xml:space="preserve">
Abmessungen: ASTM A6/A6M - 02
Toleranzen: ASTM A6/A6M - 02</t>
    </r>
  </si>
  <si>
    <r>
      <t>Poutrelles américaines standard</t>
    </r>
    <r>
      <rPr>
        <sz val="10"/>
        <color indexed="8"/>
        <rFont val="Arial"/>
        <family val="0"/>
      </rPr>
      <t xml:space="preserve">
Dimensions: ASTM A6/A6M - 02
Tolérances: ASTM A6/A6M - 02
</t>
    </r>
  </si>
  <si>
    <r>
      <t>American standard beams</t>
    </r>
    <r>
      <rPr>
        <sz val="10"/>
        <color indexed="8"/>
        <rFont val="Arial"/>
        <family val="0"/>
      </rPr>
      <t xml:space="preserve">
Dimensions: ASTM A6/A6M - 02
Tolerances: ASTM A6/A6M - 02
</t>
    </r>
  </si>
  <si>
    <r>
      <t>Poutrelles I européennes</t>
    </r>
    <r>
      <rPr>
        <sz val="10"/>
        <rFont val="Arial"/>
        <family val="0"/>
      </rPr>
      <t xml:space="preserve">
Dimensions: IPE 80 - 600 conformes à l’Euronorme 19-57; IPE A 80 - 600; IPE O 180 - 600; IPE 750
Tolérances: EN 10034: 1993
Etat de surface conforme à EN 10163-3: 1991, classe C, sous-classe 1
</t>
    </r>
  </si>
  <si>
    <t>HP 400 x 122</t>
  </si>
  <si>
    <t>HP 400 x 140</t>
  </si>
  <si>
    <t>HP 400 x 158</t>
  </si>
  <si>
    <t>HP 400 x 176</t>
  </si>
  <si>
    <t>HP 400 x 194</t>
  </si>
  <si>
    <t>HP 400 x 213</t>
  </si>
  <si>
    <t>HP 400 x 231</t>
  </si>
  <si>
    <t>L 100 x 100 x 8</t>
  </si>
  <si>
    <t>H 700 x 300 x 13 x 24</t>
  </si>
  <si>
    <t>H 800 x 300 x 14 x 22</t>
  </si>
  <si>
    <t>H 800 x 300 x 14 x 26</t>
  </si>
  <si>
    <t>H 900 x 300 x 15 x 23</t>
  </si>
  <si>
    <t>H 900 x 300 x 16 x 28</t>
  </si>
  <si>
    <t>H 900 x 300 x 18 x 34</t>
  </si>
  <si>
    <t>HE 1000 x 415</t>
  </si>
  <si>
    <t>HE 1000 x 494</t>
  </si>
  <si>
    <t>HE 1000 x 584</t>
  </si>
  <si>
    <t>UB 1016 x 305 x 222</t>
  </si>
  <si>
    <t>UB 1016 x 305 x 272</t>
  </si>
  <si>
    <t>UB 1016 x 305 x 314</t>
  </si>
  <si>
    <t>UB 1016 x 305 x 349</t>
  </si>
  <si>
    <t>UB 1016 x 305 x 393</t>
  </si>
  <si>
    <t>W 16 x 10.25 x 67</t>
  </si>
  <si>
    <t>W 16 x 10.25 x 77</t>
  </si>
  <si>
    <t>W 16 x 10.25 x 89</t>
  </si>
  <si>
    <t>W 16 x 10.25 x 100</t>
  </si>
  <si>
    <t>HP 305 x 88</t>
  </si>
  <si>
    <r>
      <t>mm</t>
    </r>
    <r>
      <rPr>
        <vertAlign val="superscript"/>
        <sz val="8"/>
        <rFont val="Arial"/>
        <family val="0"/>
      </rPr>
      <t>2</t>
    </r>
  </si>
  <si>
    <r>
      <t>mm</t>
    </r>
    <r>
      <rPr>
        <vertAlign val="superscript"/>
        <sz val="8"/>
        <rFont val="Arial"/>
        <family val="0"/>
      </rPr>
      <t>4</t>
    </r>
    <r>
      <rPr>
        <sz val="8"/>
        <rFont val="Arial"/>
        <family val="2"/>
      </rPr>
      <t xml:space="preserve"> </t>
    </r>
  </si>
  <si>
    <r>
      <t>x10</t>
    </r>
    <r>
      <rPr>
        <vertAlign val="superscript"/>
        <sz val="8"/>
        <color indexed="8"/>
        <rFont val="Arial"/>
        <family val="2"/>
      </rPr>
      <t>2</t>
    </r>
  </si>
  <si>
    <t>H 300 x 300 x 15 x 15</t>
  </si>
  <si>
    <t>H 350 x 175 x 6 x 9</t>
  </si>
  <si>
    <t>H 350 x 175 x 7 x 11</t>
  </si>
  <si>
    <t>H 350 x 350 x 13 x 13</t>
  </si>
  <si>
    <t>H 350 x 350 x 10 x 16</t>
  </si>
  <si>
    <t>H 350 x 350 x 16 x 16</t>
  </si>
  <si>
    <t>H 350 x 350 x 12 x 19</t>
  </si>
  <si>
    <t>H 350 x 350 x 19 x 19</t>
  </si>
  <si>
    <t>H 400 x 300 x 10 x 16</t>
  </si>
  <si>
    <t>H 400 x 400 x 15 x 15</t>
  </si>
  <si>
    <t>H 400 x 400 x 11 x 18</t>
  </si>
  <si>
    <t>H 400 x 400 x 18 x 18</t>
  </si>
  <si>
    <t>H 400 x 400 x 13 x 21</t>
  </si>
  <si>
    <t>IPE 80*</t>
  </si>
  <si>
    <t>IPE A 100•/*</t>
  </si>
  <si>
    <t>H 200 x 100 x 5.5 x 8</t>
  </si>
  <si>
    <t>H 200 x 200 x 8 x 12</t>
  </si>
  <si>
    <t>H 200 x 200 x 12 x 12</t>
  </si>
  <si>
    <t>H 250 x 125 x 5 x 8</t>
  </si>
  <si>
    <t>H 250 x 125 x 6 x 9</t>
  </si>
  <si>
    <t>H 250 x 250 x 11 x 11</t>
  </si>
  <si>
    <t>H 250 x 250 x 9 x 14</t>
  </si>
  <si>
    <t>H 250 x 250 x 14 x 14</t>
  </si>
  <si>
    <t>H 300 x 150 x 5.5 x 8</t>
  </si>
  <si>
    <t>H 300 x 150 x 6.5 x 9</t>
  </si>
  <si>
    <t>H 300 x 300 x 12 x 12</t>
  </si>
  <si>
    <t>H 300 x 300 x 10 x 15</t>
  </si>
  <si>
    <t>L 1 1/4 x 1 1/4 x 3/16</t>
  </si>
  <si>
    <t>L 1 1/4 x 1 1/4 x 1/4</t>
  </si>
  <si>
    <t>L 1 1/2 x 1 1/2 x 1/8</t>
  </si>
  <si>
    <t>L 1 1/2 x 1 1/2 x 5/32</t>
  </si>
  <si>
    <t>L 1 1/2 x 1 1/2 x 3/16</t>
  </si>
  <si>
    <t>EN 10113-3:1993</t>
  </si>
  <si>
    <t>EN10225:2001</t>
  </si>
  <si>
    <t>HI</t>
  </si>
  <si>
    <t>UB 1016 x 305 x 249</t>
  </si>
  <si>
    <t>UB 1016 x 305 x 415</t>
  </si>
  <si>
    <t>UB 1016 x 305 x 438</t>
  </si>
  <si>
    <t>UB 1016 x 305 x 494</t>
  </si>
  <si>
    <t>UB 1016 x 305 x 584</t>
  </si>
  <si>
    <t>HE 1000 x 393</t>
  </si>
  <si>
    <t>HL 1000 x 483</t>
  </si>
  <si>
    <t>HL 1000 x 539</t>
  </si>
  <si>
    <t>HL 1000 x 591</t>
  </si>
  <si>
    <t>HE 1000 x 438</t>
  </si>
  <si>
    <t>HL 1000 x 443</t>
  </si>
  <si>
    <t>HL 1000 AA</t>
  </si>
  <si>
    <t>HE 1000 x 249</t>
  </si>
  <si>
    <t>W 40 x 12 x 294</t>
  </si>
  <si>
    <t>W 40 x 16 x 372</t>
  </si>
  <si>
    <t>IPE 80 A•/*</t>
  </si>
  <si>
    <t>C 3 x 5</t>
  </si>
  <si>
    <t>C 3 x 6</t>
  </si>
  <si>
    <t>C 4 x 5.4</t>
  </si>
  <si>
    <t>L 45 x 45 x 4.58/-</t>
  </si>
  <si>
    <t>L 203 x 203 x 22.2◊/+</t>
  </si>
  <si>
    <t>L 203 x 203 x 25.4◊/+</t>
  </si>
  <si>
    <t>L 203 x 203 x 28.6◊/+</t>
  </si>
  <si>
    <r>
      <t>x10</t>
    </r>
    <r>
      <rPr>
        <vertAlign val="superscript"/>
        <sz val="8"/>
        <color indexed="8"/>
        <rFont val="Arial"/>
        <family val="2"/>
      </rPr>
      <t>4</t>
    </r>
  </si>
  <si>
    <r>
      <t>x10</t>
    </r>
    <r>
      <rPr>
        <vertAlign val="superscript"/>
        <sz val="8"/>
        <color indexed="8"/>
        <rFont val="Arial"/>
        <family val="2"/>
      </rPr>
      <t>3</t>
    </r>
  </si>
  <si>
    <t>L 160 x 160 x 14+</t>
  </si>
  <si>
    <t>L 160 x 160 x 15-/+</t>
  </si>
  <si>
    <t>L 160 x 160 x 16+</t>
  </si>
  <si>
    <t>L 50 x 50 x 68/-</t>
  </si>
  <si>
    <t>L 60 x 60 x 58/-</t>
  </si>
  <si>
    <t>L 60 x 60 x 68/-</t>
  </si>
  <si>
    <t>L 60 x 60 x 88/-</t>
  </si>
  <si>
    <t>L 65 x 65 x 7-</t>
  </si>
  <si>
    <t>L 70 x 70 x 6-</t>
  </si>
  <si>
    <t>L 70 x 70 x 7-</t>
  </si>
  <si>
    <t>L 75 x 75 x 6-</t>
  </si>
  <si>
    <t>L 75 x 75 x 8-</t>
  </si>
  <si>
    <t>L 80 x 80 x 8-</t>
  </si>
  <si>
    <t>L 80 x 80 x 10-</t>
  </si>
  <si>
    <t>L 90 x 90 x 7-</t>
  </si>
  <si>
    <t>L 90 x 90 x 8-</t>
  </si>
  <si>
    <t>L 90 x 90 x 9-</t>
  </si>
  <si>
    <t>L 90 x 90 x 10-</t>
  </si>
  <si>
    <t>L 100 x 100 x 8*/+/-</t>
  </si>
  <si>
    <t>L 44 x 44 x 6.4t/*</t>
  </si>
  <si>
    <t>L 51 x 51 x 3.2t/*</t>
  </si>
  <si>
    <t>L 51 x 51 x 4.8t/*</t>
  </si>
  <si>
    <t>L 51 x 51 x 6.4t/*</t>
  </si>
  <si>
    <r>
      <t>IFB beams</t>
    </r>
    <r>
      <rPr>
        <sz val="10"/>
        <rFont val="Arial"/>
        <family val="0"/>
      </rPr>
      <t xml:space="preserve">
Surface condition according to EN 10163-3: 1991, class C, subclass 1</t>
    </r>
  </si>
  <si>
    <r>
      <t>IFB-Träger</t>
    </r>
    <r>
      <rPr>
        <sz val="10"/>
        <rFont val="Arial"/>
        <family val="0"/>
      </rPr>
      <t xml:space="preserve">
Oberflächenbeschaffenheit gemäß EN 10163-3: 1991, Klasse C, Untergruppe 1</t>
    </r>
  </si>
  <si>
    <r>
      <t>Poutrelles SFB</t>
    </r>
    <r>
      <rPr>
        <sz val="10"/>
        <rFont val="Arial"/>
        <family val="0"/>
      </rPr>
      <t xml:space="preserve">
Etat de surface conforme à EN 10163-3: 1991, classe C, sous-classe 1
</t>
    </r>
  </si>
  <si>
    <r>
      <t>SFB beams</t>
    </r>
    <r>
      <rPr>
        <sz val="10"/>
        <rFont val="Arial"/>
        <family val="0"/>
      </rPr>
      <t xml:space="preserve">
Surface condition according to EN 10163-3: 1991, class C, subclass 1
</t>
    </r>
  </si>
  <si>
    <r>
      <t>SFB-Träger</t>
    </r>
    <r>
      <rPr>
        <sz val="10"/>
        <rFont val="Arial"/>
        <family val="0"/>
      </rPr>
      <t xml:space="preserve">
Oberflächenbeschaffenheit gemäß EN 10163-3: 1991, Klasse C, Untergruppe 1</t>
    </r>
  </si>
  <si>
    <r>
      <t>Poutrelles universelles britanniques</t>
    </r>
    <r>
      <rPr>
        <sz val="10"/>
        <color indexed="8"/>
        <rFont val="Arial"/>
        <family val="0"/>
      </rPr>
      <t xml:space="preserve">
Dimensions: BS 4-1: 1993
Tolérances: EN 10034: 1993 UB 127-914, UB 1016 G ≤349 
 A6-02 UB 1016 G &gt;349
Etat de surface conforme à EN 10163-3: 1991, classe C, sous-classe 1</t>
    </r>
  </si>
  <si>
    <t>L 127 x 127 x 12.7t/*</t>
  </si>
  <si>
    <t>L 127 x 127 x 15.9t/*</t>
  </si>
  <si>
    <t>L 127 x 127 x 19.0t/*</t>
  </si>
  <si>
    <t>C 180 x 14.6*</t>
  </si>
  <si>
    <t>C 180 x 18.2*</t>
  </si>
  <si>
    <t>C 180 x 22*</t>
  </si>
  <si>
    <t>C 200 x 17.1*</t>
  </si>
  <si>
    <t>C 200 x 20.5*</t>
  </si>
  <si>
    <t>C 200 x 27.9*</t>
  </si>
  <si>
    <t>C 230 x 19.9*</t>
  </si>
  <si>
    <t>C 230 x 22*</t>
  </si>
  <si>
    <t>C 230 x 30*</t>
  </si>
  <si>
    <t>C 250 x 22.8+</t>
  </si>
  <si>
    <t>C 250 x 30+</t>
  </si>
  <si>
    <t>C 250 x 37+</t>
  </si>
  <si>
    <t>C 250 x 45+</t>
  </si>
  <si>
    <t>C 7 x 12.25</t>
  </si>
  <si>
    <t>C 7 x 14.75</t>
  </si>
  <si>
    <t>C 310 x 30.8+</t>
  </si>
  <si>
    <t>C 310 x 37+</t>
  </si>
  <si>
    <t>C 310 x 45+</t>
  </si>
  <si>
    <t>C 380 x 50.4+</t>
  </si>
  <si>
    <t>C 380 x 60+</t>
  </si>
  <si>
    <t>C 380 x 74+</t>
  </si>
  <si>
    <t>MC 150 x 17.9*</t>
  </si>
  <si>
    <t>MC 150 x 22.5*</t>
  </si>
  <si>
    <t>MC 150 x 22.8*</t>
  </si>
  <si>
    <t>MC 150 x 24.3*</t>
  </si>
  <si>
    <t>MC 150 x 26.8*</t>
  </si>
  <si>
    <t>MC 180 x 28.4*</t>
  </si>
  <si>
    <t>MC 180 x 33.8*</t>
  </si>
  <si>
    <t>MC 200 x 12.6*</t>
  </si>
  <si>
    <t>MC 200 x 27.8*</t>
  </si>
  <si>
    <t>MC 200 x 29.8*</t>
  </si>
  <si>
    <t>MC 200 x 31.8*</t>
  </si>
  <si>
    <t>MC 200 x 33.9*</t>
  </si>
  <si>
    <t>IPE 750 x 196+</t>
  </si>
  <si>
    <t>IPE 550</t>
  </si>
  <si>
    <t>HE 800 A</t>
  </si>
  <si>
    <t>HE 800 B</t>
  </si>
  <si>
    <t>HE 800 M</t>
  </si>
  <si>
    <t>HE 900 AA</t>
  </si>
  <si>
    <t>HE 900 A</t>
  </si>
  <si>
    <t>HE 900 B</t>
  </si>
  <si>
    <t>HE 900 M</t>
  </si>
  <si>
    <t>HE 1000 AA</t>
  </si>
  <si>
    <t>HE 1000 A</t>
  </si>
  <si>
    <t>HE 1000 B</t>
  </si>
  <si>
    <t>HE 1000 M</t>
  </si>
  <si>
    <t>HL 1000 A</t>
  </si>
  <si>
    <t>HL 1000 B</t>
  </si>
  <si>
    <t>HL 1000 M</t>
  </si>
  <si>
    <t>HL 1100 A</t>
  </si>
  <si>
    <t>HL 1100 B</t>
  </si>
  <si>
    <t>HL 1100 M</t>
  </si>
  <si>
    <t>HL 1100 R</t>
  </si>
  <si>
    <t>L 140 x 140 x 10</t>
  </si>
  <si>
    <t>L 140 x 140 x 13</t>
  </si>
  <si>
    <t>L 150 x 150 x 10</t>
  </si>
  <si>
    <t>L 150 x 150 x 12</t>
  </si>
  <si>
    <t>HP 10 x 57</t>
  </si>
  <si>
    <t>HP 12 x 53</t>
  </si>
  <si>
    <t>HP 12 x 63</t>
  </si>
  <si>
    <t>HP 12 x 74</t>
  </si>
  <si>
    <t>HP 12 x 84</t>
  </si>
  <si>
    <t>HP 12 x 89</t>
  </si>
  <si>
    <t>HP 14 x 73</t>
  </si>
  <si>
    <t>HP 14 x 89</t>
  </si>
  <si>
    <t>HP 14 x 102</t>
  </si>
  <si>
    <t>HP 14 x 117</t>
  </si>
  <si>
    <t>lbs/ft</t>
  </si>
  <si>
    <t>PFC 100 x 50 x 10</t>
  </si>
  <si>
    <t>PFC 125 x 65 x 15</t>
  </si>
  <si>
    <t>HE 600 M</t>
  </si>
  <si>
    <t>HE 650 AA</t>
  </si>
  <si>
    <t>HE 650 A</t>
  </si>
  <si>
    <t>HE 650 B</t>
  </si>
  <si>
    <t>W 36 x 12 x 160</t>
  </si>
  <si>
    <t>W 36 x 12 x 170</t>
  </si>
  <si>
    <t>W 36 x 12 x 182</t>
  </si>
  <si>
    <t>W 36 x 12 x 194</t>
  </si>
  <si>
    <t>W 36 x 12 x 210</t>
  </si>
  <si>
    <t>W 36 x 16.5 x 230</t>
  </si>
  <si>
    <t>W 36 x 16.5 x 245</t>
  </si>
  <si>
    <t>W 36 x 16.5 x 260</t>
  </si>
  <si>
    <t>UPE 80</t>
  </si>
  <si>
    <t>UPE 100</t>
  </si>
  <si>
    <t>UPE 120</t>
  </si>
  <si>
    <t>UPE 140</t>
  </si>
  <si>
    <t>UPE 160</t>
  </si>
  <si>
    <t>L 150 x 150 x 14</t>
  </si>
  <si>
    <t>L 150 x 150 x 15</t>
  </si>
  <si>
    <t>L 150 x 150 x 18</t>
  </si>
  <si>
    <t>L 160 x 160 x 14</t>
  </si>
  <si>
    <t>L 160 x 160 x 15</t>
  </si>
  <si>
    <t>L 160 x 160 x 16</t>
  </si>
  <si>
    <t>L 160 x 160 x 17</t>
  </si>
  <si>
    <t>L 180 x 180 x 13</t>
  </si>
  <si>
    <t>L 180 x 180 x 14</t>
  </si>
  <si>
    <t>L 180 x 180 x 15</t>
  </si>
  <si>
    <t>L 180 x 180 x 16</t>
  </si>
  <si>
    <t>L 180 x 180 x 17</t>
  </si>
  <si>
    <t>L 180 x 180 x 18</t>
  </si>
  <si>
    <t>L 180 x 180 x 19</t>
  </si>
  <si>
    <t>L 180 x 180 x 20</t>
  </si>
  <si>
    <t>L 200 x 200 x 15</t>
  </si>
  <si>
    <t>L 200 x 200 x 16</t>
  </si>
  <si>
    <t>L 200 x 200 x 17</t>
  </si>
  <si>
    <t>L 200 x 200 x 18</t>
  </si>
  <si>
    <r>
      <t>(H</t>
    </r>
    <r>
      <rPr>
        <b/>
        <i/>
        <vertAlign val="subscript"/>
        <sz val="12"/>
        <rFont val="Arial"/>
        <family val="2"/>
      </rPr>
      <t>t</t>
    </r>
    <r>
      <rPr>
        <b/>
        <i/>
        <sz val="12"/>
        <rFont val="Arial"/>
        <family val="2"/>
      </rPr>
      <t xml:space="preserve"> = 1,5 x h; w = 0,5 x h)</t>
    </r>
  </si>
  <si>
    <r>
      <t>(H</t>
    </r>
    <r>
      <rPr>
        <b/>
        <i/>
        <vertAlign val="subscript"/>
        <sz val="12"/>
        <rFont val="Arial"/>
        <family val="2"/>
      </rPr>
      <t>t</t>
    </r>
    <r>
      <rPr>
        <b/>
        <i/>
        <sz val="12"/>
        <rFont val="Arial"/>
        <family val="2"/>
      </rPr>
      <t xml:space="preserve"> = 1,5 x h + a; a = w; w = 0,5 x h)</t>
    </r>
  </si>
  <si>
    <r>
      <t>W</t>
    </r>
    <r>
      <rPr>
        <vertAlign val="subscript"/>
        <sz val="8"/>
        <color indexed="8"/>
        <rFont val="Arial"/>
        <family val="2"/>
      </rPr>
      <t>pl.y</t>
    </r>
    <r>
      <rPr>
        <sz val="8"/>
        <color indexed="8"/>
        <rFont val="Arial"/>
        <family val="2"/>
      </rPr>
      <t>♦</t>
    </r>
  </si>
  <si>
    <r>
      <t>W</t>
    </r>
    <r>
      <rPr>
        <vertAlign val="subscript"/>
        <sz val="8"/>
        <color indexed="8"/>
        <rFont val="Arial"/>
        <family val="2"/>
      </rPr>
      <t>pl.z</t>
    </r>
    <r>
      <rPr>
        <sz val="8"/>
        <color indexed="8"/>
        <rFont val="Arial"/>
        <family val="2"/>
      </rPr>
      <t>♦</t>
    </r>
  </si>
  <si>
    <r>
      <t>W</t>
    </r>
    <r>
      <rPr>
        <vertAlign val="subscript"/>
        <sz val="8"/>
        <rFont val="Arial"/>
        <family val="2"/>
      </rPr>
      <t>pl.y</t>
    </r>
    <r>
      <rPr>
        <sz val="8"/>
        <rFont val="Arial"/>
        <family val="2"/>
      </rPr>
      <t>♦</t>
    </r>
  </si>
  <si>
    <r>
      <t>W</t>
    </r>
    <r>
      <rPr>
        <vertAlign val="subscript"/>
        <sz val="8"/>
        <rFont val="Arial"/>
        <family val="2"/>
      </rPr>
      <t>pl.z</t>
    </r>
    <r>
      <rPr>
        <sz val="8"/>
        <rFont val="Arial"/>
        <family val="2"/>
      </rPr>
      <t>♦</t>
    </r>
  </si>
  <si>
    <r>
      <t>W</t>
    </r>
    <r>
      <rPr>
        <vertAlign val="subscript"/>
        <sz val="12"/>
        <color indexed="8"/>
        <rFont val="Arial"/>
        <family val="2"/>
      </rPr>
      <t>pl.y</t>
    </r>
    <r>
      <rPr>
        <sz val="8"/>
        <color indexed="8"/>
        <rFont val="Arial"/>
        <family val="2"/>
      </rPr>
      <t>■</t>
    </r>
  </si>
  <si>
    <t>aile longue / long leg / 
langer Schenkel</t>
  </si>
  <si>
    <t>aile courte / short leg / 
kurzer Schenkel</t>
  </si>
  <si>
    <t>L 120 x 80 x 8*</t>
  </si>
  <si>
    <t>L 120 x 80 x 10*</t>
  </si>
  <si>
    <t>L 120 x 80 x 12*</t>
  </si>
  <si>
    <t>L 150 x 75 x 9+</t>
  </si>
  <si>
    <t>L 150 x 75 x 10+</t>
  </si>
  <si>
    <t>L 150 x 75 x 11+</t>
  </si>
  <si>
    <t>L 150 x 75 x 12+</t>
  </si>
  <si>
    <t>L 150 x 90 x 10-/+</t>
  </si>
  <si>
    <t>L 150 x 90 x 11+</t>
  </si>
  <si>
    <t>L 150 x 100 x 10-/+</t>
  </si>
  <si>
    <t>L 150 x 100 x 12-/+</t>
  </si>
  <si>
    <t>L 150 x 100 x 14+</t>
  </si>
  <si>
    <t>L 200 x 100 x 10-/+</t>
  </si>
  <si>
    <t>L 200 x 100 x 12-/+</t>
  </si>
  <si>
    <t>L 200 x 100 x 14+</t>
  </si>
  <si>
    <t>L 250 x 250 x 22+</t>
  </si>
  <si>
    <t>L 250 x 250 x 23+</t>
  </si>
  <si>
    <t>L 250 x 250 x 24+</t>
  </si>
  <si>
    <t>L 250 x 250 x 25+</t>
  </si>
  <si>
    <t>L 250 x 250 x 26+</t>
  </si>
  <si>
    <t>L 250 x 250 x 27+</t>
  </si>
  <si>
    <t>L 250 x 250 x 28-/+</t>
  </si>
  <si>
    <t>L 250 x 250 x 35-/+</t>
  </si>
  <si>
    <t>L 203 x 203 x 19◊/+</t>
  </si>
  <si>
    <t>L 250 x 250 x 35</t>
  </si>
  <si>
    <t>HP 310 x 132´/*</t>
  </si>
  <si>
    <t>HP 360 x 108+</t>
  </si>
  <si>
    <t>HP 360 x 132+</t>
  </si>
  <si>
    <t>HP 360 x 152+</t>
  </si>
  <si>
    <t>HP 360 x 174+</t>
  </si>
  <si>
    <r>
      <t>mm</t>
    </r>
    <r>
      <rPr>
        <vertAlign val="superscript"/>
        <sz val="9"/>
        <color indexed="8"/>
        <rFont val="Arial"/>
        <family val="2"/>
      </rPr>
      <t>3</t>
    </r>
  </si>
  <si>
    <t>C 75 x 6.1*</t>
  </si>
  <si>
    <t>C 75 x 7.4*</t>
  </si>
  <si>
    <t>C 75 x 8.9*</t>
  </si>
  <si>
    <t>C 100 x 8*</t>
  </si>
  <si>
    <t>C 100 x 10.8*</t>
  </si>
  <si>
    <t>C 130 x 10.4*</t>
  </si>
  <si>
    <t>C 130 x 13*</t>
  </si>
  <si>
    <t>C 150 x 12.2*</t>
  </si>
  <si>
    <t>UPE 330*</t>
  </si>
  <si>
    <t>UPE 360*</t>
  </si>
  <si>
    <t>UPE 400*</t>
  </si>
  <si>
    <r>
      <t>mm</t>
    </r>
    <r>
      <rPr>
        <vertAlign val="superscript"/>
        <sz val="8"/>
        <color indexed="8"/>
        <rFont val="Arial"/>
        <family val="2"/>
      </rPr>
      <t xml:space="preserve">4 </t>
    </r>
  </si>
  <si>
    <r>
      <t>mm</t>
    </r>
    <r>
      <rPr>
        <vertAlign val="superscript"/>
        <sz val="8"/>
        <color indexed="8"/>
        <rFont val="Arial"/>
        <family val="2"/>
      </rPr>
      <t>6</t>
    </r>
  </si>
  <si>
    <r>
      <t>Fers U à ailes parallèles</t>
    </r>
    <r>
      <rPr>
        <sz val="10"/>
        <rFont val="Arial"/>
        <family val="0"/>
      </rPr>
      <t xml:space="preserve">
Dimensions: DIN 1026-2: 2002-10
Tolérances: EN 10279: 2000
Etat de surface conforme à EN 10163-3: 1991, classe C, sous-classe 1
</t>
    </r>
  </si>
  <si>
    <r>
      <t>Channel with parallel flanges</t>
    </r>
    <r>
      <rPr>
        <sz val="10"/>
        <rFont val="Arial"/>
        <family val="0"/>
      </rPr>
      <t xml:space="preserve">
Dimensions: DIN 1026-2: 2002-10
Tolerances: EN 10279: 2000
Surface condition according to EN 10163-3: 1991, class C, subclass 1
</t>
    </r>
  </si>
  <si>
    <t>L 160 x 160 x 17+</t>
  </si>
  <si>
    <t>L 180 x 180 x 13+</t>
  </si>
  <si>
    <t>L 180 x 180 x 14+</t>
  </si>
  <si>
    <t>L 180 x 180 x 15+</t>
  </si>
  <si>
    <t>L 180 x 180 x 16-/+</t>
  </si>
  <si>
    <t>L 180 x 180 x 17+</t>
  </si>
  <si>
    <t>L 180 x 180 x 18-/+</t>
  </si>
  <si>
    <t>L 180 x 180 x 19+</t>
  </si>
  <si>
    <t>L 180 x 180 x 20+</t>
  </si>
  <si>
    <t>L 200 x 200 x 15+</t>
  </si>
  <si>
    <t>L 200 x 200 x 16-/+</t>
  </si>
  <si>
    <t>L 200 x 200 x 17+</t>
  </si>
  <si>
    <t>L 200 x 200 x 18-/+</t>
  </si>
  <si>
    <t>L 200 x 200 x 19+</t>
  </si>
  <si>
    <t>L 200 x 200 x 20-/+</t>
  </si>
  <si>
    <t>L 200 x 200 x 21+</t>
  </si>
  <si>
    <t>L 200 x 200 x 22+</t>
  </si>
  <si>
    <t>L 200 x 200 x 23+</t>
  </si>
  <si>
    <t>L 200 x 200 x 24-/+</t>
  </si>
  <si>
    <t>L 200 x 200 x 25+</t>
  </si>
  <si>
    <t>L 200 x 200 x 26+</t>
  </si>
  <si>
    <t>L 250 x 250 x 20+</t>
  </si>
  <si>
    <t>L 250 x 250 x 21+</t>
  </si>
  <si>
    <t>L 100 x 100 x 10*/+/-</t>
  </si>
  <si>
    <t>L 100 x 100 x 12*/+/-</t>
  </si>
  <si>
    <t>L 110 x 110 x 10*/+</t>
  </si>
  <si>
    <t>L 110 x 110 x 12*</t>
  </si>
  <si>
    <t>L 120 x 120 x 10-</t>
  </si>
  <si>
    <t>L 120 x 120 x 12-</t>
  </si>
  <si>
    <t>L 130 x 130 x 12-/*</t>
  </si>
  <si>
    <t>L 140 x 140 x 10*</t>
  </si>
  <si>
    <t>L 140 x 140 x 13*</t>
  </si>
  <si>
    <t>L 150 x 150 x 10-/+</t>
  </si>
  <si>
    <t>L 150 x 150 x 12-/+</t>
  </si>
  <si>
    <t>L 150 x 150 x 14+</t>
  </si>
  <si>
    <t>L 150 x 150 x 15-/+</t>
  </si>
  <si>
    <t>L 150 x 150 x 18+</t>
  </si>
  <si>
    <t>L 30 x 30 x 38/-</t>
  </si>
  <si>
    <t>L 51 x 51 x 7.9t/*</t>
  </si>
  <si>
    <t>L 51 x 51 x 9.5t/*</t>
  </si>
  <si>
    <t>L 64 x 64 x 4.8t/*</t>
  </si>
  <si>
    <t>L 64 x 64 x 6.4t/*</t>
  </si>
  <si>
    <t>L 64 x 64 x 7.9t/*</t>
  </si>
  <si>
    <t>L 64 x 64 x 9.5t/*</t>
  </si>
  <si>
    <t>L 64 x 64 x 12.7t/*</t>
  </si>
  <si>
    <t>L 76 x 76 x 4.8t/*</t>
  </si>
  <si>
    <t>L 76 x 76 x 6.4t/*</t>
  </si>
  <si>
    <t>L 76 x 76 x 7.9t/*</t>
  </si>
  <si>
    <t>L 76 x 76 x 9.5t/*</t>
  </si>
  <si>
    <t>L 76 x 76 x 11.1t/*</t>
  </si>
  <si>
    <t>L 76 x 76 x 12.7t/*</t>
  </si>
  <si>
    <t>L 89 x 89 x 6.4t/*</t>
  </si>
  <si>
    <t>HP 320 x 147</t>
  </si>
  <si>
    <t>HP 320 x 184</t>
  </si>
  <si>
    <t>HP 360 x 84</t>
  </si>
  <si>
    <t>HP 360 x 109</t>
  </si>
  <si>
    <t>HP 360 x 133</t>
  </si>
  <si>
    <t>HP 360 x 152</t>
  </si>
  <si>
    <t>HP 360 x 174</t>
  </si>
  <si>
    <t>HP 360 x 180</t>
  </si>
  <si>
    <t>HE 650 M</t>
  </si>
  <si>
    <t>HE 700 AA</t>
  </si>
  <si>
    <t>HE 700 A</t>
  </si>
  <si>
    <t>HE 700 B</t>
  </si>
  <si>
    <t>HE 700 M</t>
  </si>
  <si>
    <t>HE 800 AA</t>
  </si>
  <si>
    <t>UBP 254 x 254 x 63*</t>
  </si>
  <si>
    <t>UBP 254 x 254 x 71*</t>
  </si>
  <si>
    <t>UBP 254 x 254 x 85*</t>
  </si>
  <si>
    <t>W 840 x 295 x 210+</t>
  </si>
  <si>
    <t>W 840 x 295 x 226+</t>
  </si>
  <si>
    <r>
      <t>Fers U à ailes inclinées</t>
    </r>
    <r>
      <rPr>
        <sz val="10"/>
        <rFont val="Arial"/>
        <family val="0"/>
      </rPr>
      <t xml:space="preserve">
Tolérances EN 10279: 2000
Etat de surface conforme à EN 10163-3: 1991, classe C, sous-classe 1
</t>
    </r>
  </si>
  <si>
    <t>(metric)</t>
  </si>
  <si>
    <t>(Imperial)</t>
  </si>
  <si>
    <t>S 75 x 8.5*</t>
  </si>
  <si>
    <t>S 75 x 11.2*</t>
  </si>
  <si>
    <t>S 100 x 11.5*</t>
  </si>
  <si>
    <t>HP 200 x 53+/*</t>
  </si>
  <si>
    <t>HP 220 x 57+/*</t>
  </si>
  <si>
    <t>HP 260 x 75+/*</t>
  </si>
  <si>
    <t>HP 260 x 87+/*</t>
  </si>
  <si>
    <t>HP 305 x 79*</t>
  </si>
  <si>
    <t>HP 305 x 88*</t>
  </si>
  <si>
    <t>HP 305 x 95*</t>
  </si>
  <si>
    <t>HP 305 x 110*</t>
  </si>
  <si>
    <t>HP 305 x 126*</t>
  </si>
  <si>
    <t>HP 305 x 149*</t>
  </si>
  <si>
    <t>HP 305 x 180*</t>
  </si>
  <si>
    <t>HP 305 x 186*</t>
  </si>
  <si>
    <t>HD 400 x 187+</t>
  </si>
  <si>
    <t>HD 400 x 216•/+</t>
  </si>
  <si>
    <t>HD 400 x 237•/+</t>
  </si>
  <si>
    <t>HD 400 x 262•/+</t>
  </si>
  <si>
    <t>HD 400 x 287•/+</t>
  </si>
  <si>
    <t>HD 400 x 314•/+</t>
  </si>
  <si>
    <t>HD 400 x 347•/+</t>
  </si>
  <si>
    <t>HD 400 x 382•/+</t>
  </si>
  <si>
    <t>HD 400 x 421•/+</t>
  </si>
  <si>
    <t>HD 400 x 463•/+</t>
  </si>
  <si>
    <t>HD 400 x 509•/+</t>
  </si>
  <si>
    <t>HD 400 x 551•/+</t>
  </si>
  <si>
    <t>HD 400 x 592•/+</t>
  </si>
  <si>
    <t>HD 400 x 634•/+</t>
  </si>
  <si>
    <t>HD 400 x 677•/+</t>
  </si>
  <si>
    <t>HD 400 x 744•/+</t>
  </si>
  <si>
    <t>HD 400 x 818•/+</t>
  </si>
  <si>
    <t>HD 400 x 900•/+</t>
  </si>
  <si>
    <t>HD 400 x 990•/+</t>
  </si>
  <si>
    <t>HD 400 x 1086•/+</t>
  </si>
  <si>
    <r>
      <t>U-Profile mit geneigten inneren Flanschflächen</t>
    </r>
    <r>
      <rPr>
        <sz val="10"/>
        <rFont val="Arial"/>
        <family val="0"/>
      </rPr>
      <t xml:space="preserve">
Toleranzen: EN 10279: 2000
Oberflächenbeschaffenheit gemäß EN 10163-3: 1991, Klasse C, Untergruppe 1</t>
    </r>
  </si>
  <si>
    <t>Position des axes
Position of axes
Lage der Achsen</t>
  </si>
  <si>
    <t>axe y-y / axe z-z
axis y-y / axis z-z
Achse y-y / Achse z-z</t>
  </si>
  <si>
    <t>axe u-u
axis u-u
Achse u-u</t>
  </si>
  <si>
    <t>axe v-v
axis v-v
Achse v-v</t>
  </si>
  <si>
    <t>Classification
ENV 1993-1-1</t>
  </si>
  <si>
    <t>pure
compression</t>
  </si>
  <si>
    <r>
      <t>mm</t>
    </r>
    <r>
      <rPr>
        <vertAlign val="superscript"/>
        <sz val="8"/>
        <color indexed="8"/>
        <rFont val="Arial"/>
        <family val="2"/>
      </rPr>
      <t>2</t>
    </r>
  </si>
  <si>
    <r>
      <t>mm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</t>
    </r>
  </si>
  <si>
    <r>
      <t>mm</t>
    </r>
    <r>
      <rPr>
        <vertAlign val="superscript"/>
        <sz val="8"/>
        <color indexed="8"/>
        <rFont val="Arial"/>
        <family val="2"/>
      </rPr>
      <t>3</t>
    </r>
  </si>
  <si>
    <r>
      <t>mm</t>
    </r>
    <r>
      <rPr>
        <vertAlign val="superscript"/>
        <sz val="8"/>
        <color indexed="8"/>
        <rFont val="Arial"/>
        <family val="2"/>
      </rPr>
      <t>4</t>
    </r>
  </si>
  <si>
    <r>
      <t>W</t>
    </r>
    <r>
      <rPr>
        <vertAlign val="subscript"/>
        <sz val="8"/>
        <color indexed="8"/>
        <rFont val="Arial"/>
        <family val="2"/>
      </rPr>
      <t>el.y</t>
    </r>
    <r>
      <rPr>
        <sz val="8"/>
        <color indexed="8"/>
        <rFont val="Arial"/>
        <family val="2"/>
      </rPr>
      <t>=W</t>
    </r>
    <r>
      <rPr>
        <vertAlign val="subscript"/>
        <sz val="8"/>
        <color indexed="8"/>
        <rFont val="Arial"/>
        <family val="2"/>
      </rPr>
      <t>el.z</t>
    </r>
  </si>
  <si>
    <t>L 20 x 20 x 3-</t>
  </si>
  <si>
    <t>L 25 x 25 x 38/-</t>
  </si>
  <si>
    <t>L 25 x 25 x 48/-</t>
  </si>
  <si>
    <t>UPN 320*</t>
  </si>
  <si>
    <t>UPN 380*</t>
  </si>
  <si>
    <t>UPN 400*</t>
  </si>
  <si>
    <t>S 380 x 64*</t>
  </si>
  <si>
    <t>S 380 x 74*</t>
  </si>
  <si>
    <t>S 460 x 81.4*</t>
  </si>
  <si>
    <t>S 460 x 104*</t>
  </si>
  <si>
    <t>S 510 x 98.2*</t>
  </si>
  <si>
    <t>S 510 x 112*</t>
  </si>
  <si>
    <t>S 510 x 128*</t>
  </si>
  <si>
    <t>S 510 x 143*</t>
  </si>
  <si>
    <t>S 610 x 119*</t>
  </si>
  <si>
    <t>S 610 x 134*</t>
  </si>
  <si>
    <t>S 610 x 149*</t>
  </si>
  <si>
    <t>S 610 x 158*</t>
  </si>
  <si>
    <t>S 610 x 180*</t>
  </si>
  <si>
    <r>
      <t>mm</t>
    </r>
    <r>
      <rPr>
        <vertAlign val="superscript"/>
        <sz val="9"/>
        <rFont val="Arial"/>
        <family val="2"/>
      </rPr>
      <t>4</t>
    </r>
    <r>
      <rPr>
        <vertAlign val="superscript"/>
        <sz val="12"/>
        <rFont val="Arial"/>
        <family val="2"/>
      </rPr>
      <t xml:space="preserve"> </t>
    </r>
  </si>
  <si>
    <t>HP 200 x 43®/*</t>
  </si>
  <si>
    <t>HP 200 x 53*</t>
  </si>
  <si>
    <t>HP 250 x 62*</t>
  </si>
  <si>
    <t>HP 250 x 85*</t>
  </si>
  <si>
    <t>HP 310 x 79*</t>
  </si>
  <si>
    <t>HP 310 x 93*</t>
  </si>
  <si>
    <t>HP 310 x 110*</t>
  </si>
  <si>
    <t>HP 310 x 125*</t>
  </si>
  <si>
    <t>W 360 x 410 x 900+</t>
  </si>
  <si>
    <t>W 360 x 410 x 990+</t>
  </si>
  <si>
    <t>W 360 x 410 x 1086+</t>
  </si>
  <si>
    <t>W 1000 x 300 x 314+</t>
  </si>
  <si>
    <t>W 1000 x 300 x 350+</t>
  </si>
  <si>
    <t>W 1000 x 300 x 393+</t>
  </si>
  <si>
    <t>W 1000 x 300 x 415+</t>
  </si>
  <si>
    <t>W 1000 x 300 x 438+</t>
  </si>
  <si>
    <t>W 1000 x 300 x 494+</t>
  </si>
  <si>
    <t>W 1000 x 300 x 584+</t>
  </si>
  <si>
    <t>W 1000 x 400 x 296+</t>
  </si>
  <si>
    <t>W 1000 x 400 x 321+</t>
  </si>
  <si>
    <t>W 1000 x 400 x 371+</t>
  </si>
  <si>
    <t>W 1000 x 400 x 412+</t>
  </si>
  <si>
    <t>W 1000 x 400 x 443+</t>
  </si>
  <si>
    <t>W 1000 x 400 x 483+</t>
  </si>
  <si>
    <t>W 1000 x 400 x 539+</t>
  </si>
  <si>
    <t>W 1000 x 400 x 554+</t>
  </si>
  <si>
    <t>W 1000 x 400 x 591+</t>
  </si>
  <si>
    <t>W 1000 x 400 x 642+</t>
  </si>
  <si>
    <t>W 1000 x 400 x 748+</t>
  </si>
  <si>
    <t>W 1000 x 400 x 883+</t>
  </si>
  <si>
    <t>W 1100 x 400 x 343+</t>
  </si>
  <si>
    <t>W 1100 x 400 x 390+</t>
  </si>
  <si>
    <t>W 1100 x 400 x 433+</t>
  </si>
  <si>
    <t>W 1100 x 400 x 499+</t>
  </si>
  <si>
    <t>W 460 x 280 x 144+</t>
  </si>
  <si>
    <t>W 460 x 280 x 158+</t>
  </si>
  <si>
    <t>W 460 x 280 x 177+</t>
  </si>
  <si>
    <t>W 460 x 280 x 193+</t>
  </si>
  <si>
    <t>W 460 x 280 x 213+</t>
  </si>
  <si>
    <t>W 460 x 280 x 235+</t>
  </si>
  <si>
    <t>W 460 x 280 x 260+</t>
  </si>
  <si>
    <t>W 530 x 165 x 66+</t>
  </si>
  <si>
    <t>W 530 x 165 x 74+</t>
  </si>
  <si>
    <t>W 530 x 165 x 85+</t>
  </si>
  <si>
    <t>W 530 x 210 x 92+</t>
  </si>
  <si>
    <t>W 530 x 210 x 101+</t>
  </si>
  <si>
    <t>W 200 x 100 x 22.5+</t>
  </si>
  <si>
    <t>W 200 x 135 x 21+/´</t>
  </si>
  <si>
    <t>W 200 x 135 x 26.6+</t>
  </si>
  <si>
    <t>W 200 x 135 x 31.3+</t>
  </si>
  <si>
    <t>W 200 x 165 x 35.9+</t>
  </si>
  <si>
    <t>W 200 x 165 x 41.7+</t>
  </si>
  <si>
    <t>W 200 x 200 x 46.1+</t>
  </si>
  <si>
    <t>W 200 x 200 x 52+</t>
  </si>
  <si>
    <t>W 200 x 200 x 59+</t>
  </si>
  <si>
    <t>W 200 x 200 x 71+</t>
  </si>
  <si>
    <t>W 200 x 200 x 86+</t>
  </si>
  <si>
    <t>W 200 x 200 x 100+</t>
  </si>
  <si>
    <t>W 250 x 100 x 17.9+</t>
  </si>
  <si>
    <t>W 250 x 100 x 22.3+</t>
  </si>
  <si>
    <t>W 250 x 100 x 25.3+</t>
  </si>
  <si>
    <t>W 250 x 100 x 28.4+</t>
  </si>
  <si>
    <t>W 250 x 145 x 24+/´</t>
  </si>
  <si>
    <t>W 250 x 145 x 32.7+</t>
  </si>
  <si>
    <t>W 250 x 145 x 38.5+</t>
  </si>
  <si>
    <t>W 250 x 145 x 44.8+</t>
  </si>
  <si>
    <t>W 250 x 200 x 49.1+</t>
  </si>
  <si>
    <t>W 250 x 200 x 58+</t>
  </si>
  <si>
    <t>W 250 x 200 x 67+</t>
  </si>
  <si>
    <t>W 250 x 250 x 73+</t>
  </si>
  <si>
    <t>W 250 x 250 x 80+</t>
  </si>
  <si>
    <t>W 250 x 250 x 89+</t>
  </si>
  <si>
    <t>W 250 x 250 x 101+</t>
  </si>
  <si>
    <t>W 250 x 250 x 115+</t>
  </si>
  <si>
    <r>
      <t>x10</t>
    </r>
    <r>
      <rPr>
        <vertAlign val="superscript"/>
        <sz val="8"/>
        <rFont val="Arial"/>
        <family val="2"/>
      </rPr>
      <t>3</t>
    </r>
  </si>
  <si>
    <r>
      <t>x10</t>
    </r>
    <r>
      <rPr>
        <vertAlign val="superscript"/>
        <sz val="8"/>
        <rFont val="Arial"/>
        <family val="2"/>
      </rPr>
      <t>9</t>
    </r>
  </si>
  <si>
    <t>W 610 x 325 x 174+</t>
  </si>
  <si>
    <t>W 610 x 325 x 195+</t>
  </si>
  <si>
    <t>W 610 x 325 x 217+</t>
  </si>
  <si>
    <t>W 610 x 325 x 241+</t>
  </si>
  <si>
    <t>W 610 x 325 x 262+</t>
  </si>
  <si>
    <t>PFC 260 x 75 x 28*</t>
  </si>
  <si>
    <t>PFC 260 x 90 x 35*</t>
  </si>
  <si>
    <t>PFC 300 x 90 x 41*</t>
  </si>
  <si>
    <t>PFC 300 x 100 x 46*</t>
  </si>
  <si>
    <t>PFC 380 x 100 x 54*</t>
  </si>
  <si>
    <t>PFC 430 x 100 x 64*</t>
  </si>
  <si>
    <t>UBP 356 x 368 x 174*</t>
  </si>
  <si>
    <t>UC 356 x 406 x 340+</t>
  </si>
  <si>
    <t>UC 356 x 406 x 393+</t>
  </si>
  <si>
    <t>UC 356 x 406 x 467+</t>
  </si>
  <si>
    <t>UC 356 x 406 x 551+</t>
  </si>
  <si>
    <t>UC 356 x 406 x 634+</t>
  </si>
  <si>
    <r>
      <t>I</t>
    </r>
    <r>
      <rPr>
        <vertAlign val="subscript"/>
        <sz val="8"/>
        <color indexed="8"/>
        <rFont val="Arial"/>
        <family val="2"/>
      </rPr>
      <t>w</t>
    </r>
  </si>
  <si>
    <t>UBP 203 x 203 x 45*</t>
  </si>
  <si>
    <t>UBP 203 x 203 x 54*</t>
  </si>
  <si>
    <t>L 8 x 8  x 1 1/8</t>
  </si>
  <si>
    <r>
      <t>z</t>
    </r>
    <r>
      <rPr>
        <vertAlign val="subscript"/>
        <sz val="8"/>
        <color indexed="8"/>
        <rFont val="Arial"/>
        <family val="2"/>
      </rPr>
      <t>s</t>
    </r>
  </si>
  <si>
    <r>
      <t>y</t>
    </r>
    <r>
      <rPr>
        <vertAlign val="subscript"/>
        <sz val="8"/>
        <color indexed="8"/>
        <rFont val="Arial"/>
        <family val="2"/>
      </rPr>
      <t>s</t>
    </r>
  </si>
  <si>
    <r>
      <t>v</t>
    </r>
    <r>
      <rPr>
        <vertAlign val="subscript"/>
        <sz val="8"/>
        <color indexed="8"/>
        <rFont val="Arial"/>
        <family val="2"/>
      </rPr>
      <t>1</t>
    </r>
  </si>
  <si>
    <r>
      <t>mm</t>
    </r>
    <r>
      <rPr>
        <vertAlign val="superscript"/>
        <sz val="9"/>
        <color indexed="8"/>
        <rFont val="Arial"/>
        <family val="2"/>
      </rPr>
      <t>2</t>
    </r>
  </si>
  <si>
    <r>
      <t>mm</t>
    </r>
    <r>
      <rPr>
        <vertAlign val="superscript"/>
        <sz val="8"/>
        <color indexed="8"/>
        <rFont val="Arial"/>
        <family val="0"/>
      </rPr>
      <t>2</t>
    </r>
  </si>
  <si>
    <r>
      <t>mm</t>
    </r>
    <r>
      <rPr>
        <vertAlign val="superscript"/>
        <sz val="8"/>
        <color indexed="8"/>
        <rFont val="Arial"/>
        <family val="0"/>
      </rPr>
      <t>3</t>
    </r>
  </si>
  <si>
    <r>
      <t>mm</t>
    </r>
    <r>
      <rPr>
        <vertAlign val="superscript"/>
        <sz val="8"/>
        <color indexed="8"/>
        <rFont val="Arial"/>
        <family val="0"/>
      </rPr>
      <t>4</t>
    </r>
    <r>
      <rPr>
        <sz val="8"/>
        <color indexed="8"/>
        <rFont val="Arial"/>
        <family val="2"/>
      </rPr>
      <t xml:space="preserve"> </t>
    </r>
  </si>
  <si>
    <r>
      <t>mm</t>
    </r>
    <r>
      <rPr>
        <vertAlign val="superscript"/>
        <sz val="8"/>
        <color indexed="8"/>
        <rFont val="Arial"/>
        <family val="0"/>
      </rPr>
      <t>4</t>
    </r>
  </si>
  <si>
    <r>
      <t>I</t>
    </r>
    <r>
      <rPr>
        <vertAlign val="subscript"/>
        <sz val="12"/>
        <color indexed="8"/>
        <rFont val="Arial"/>
        <family val="2"/>
      </rPr>
      <t>w</t>
    </r>
  </si>
  <si>
    <r>
      <t>mm</t>
    </r>
    <r>
      <rPr>
        <vertAlign val="superscript"/>
        <sz val="8"/>
        <color indexed="8"/>
        <rFont val="Arial"/>
        <family val="0"/>
      </rPr>
      <t>6</t>
    </r>
  </si>
  <si>
    <t>IPN 80*</t>
  </si>
  <si>
    <t>IPN 100*</t>
  </si>
  <si>
    <t>IPN 120*</t>
  </si>
  <si>
    <t>IPN 140*</t>
  </si>
  <si>
    <t>IPN 160*</t>
  </si>
  <si>
    <t>IPN 180*</t>
  </si>
  <si>
    <t>IPN 200*</t>
  </si>
  <si>
    <t>IPN 220*</t>
  </si>
  <si>
    <t>IPN 240*</t>
  </si>
  <si>
    <t>IPN 260*</t>
  </si>
  <si>
    <t>IPN 280*</t>
  </si>
  <si>
    <t>IPN 300*</t>
  </si>
  <si>
    <t>IPN 320*</t>
  </si>
  <si>
    <t>IPN 340*</t>
  </si>
  <si>
    <r>
      <t>Fers U normaux européens</t>
    </r>
    <r>
      <rPr>
        <sz val="10"/>
        <rFont val="Arial"/>
        <family val="0"/>
      </rPr>
      <t xml:space="preserve">
Dimensions: DIN 1026-1: 2000, NF A 45-202 (1983)
Tolérances: EN 10279: 2000
Etat de surface conforme à EN 10163-3: 1991, classe C, sous-classe 1
</t>
    </r>
  </si>
  <si>
    <r>
      <t>European standard channels</t>
    </r>
    <r>
      <rPr>
        <sz val="10"/>
        <rFont val="Arial"/>
        <family val="0"/>
      </rPr>
      <t xml:space="preserve">
Dimensions: DIN 1026-1: 2000, NF A 45-202 (1983)
Tolerances: EN 10279: 2000
Surface condition according to EN 10163-3: 1991, class C, subclass 1
</t>
    </r>
  </si>
  <si>
    <t>UPN 80*</t>
  </si>
  <si>
    <t>UPN 100*</t>
  </si>
  <si>
    <t>UPE 220*</t>
  </si>
  <si>
    <t>UPE 240*</t>
  </si>
  <si>
    <t>UPE 270*</t>
  </si>
  <si>
    <t>UPE 300*</t>
  </si>
  <si>
    <r>
      <t>Poutrelles européennes à larges ailes</t>
    </r>
    <r>
      <rPr>
        <sz val="10"/>
        <rFont val="Arial"/>
        <family val="2"/>
      </rPr>
      <t xml:space="preserve">
Dim.: HE A, HE B et HE M 100-1000 conformes à l’Euronorme 53-62; HE AA 100-1000; HL 920-1100
Tolérances: EN 10034: 1993   
HE 100 - 900; HE 1000 AA-M; HL AA-R
A6 - 02   
HE avec GHE&gt;GHE M; HL 920; HL 1000 avec GHL&gt;GHL M
Etat de surface conforme à EN 10163-3: 1991, classe C, sous-classe 1</t>
    </r>
  </si>
  <si>
    <t>W 360 x 370 x 162+</t>
  </si>
  <si>
    <t>W 360 x 370 x 179+</t>
  </si>
  <si>
    <t>W 360 x 370 x 196+</t>
  </si>
  <si>
    <t>W 920 x 420 x 784+</t>
  </si>
  <si>
    <t>W 920 x 420 x 967+</t>
  </si>
  <si>
    <t>W 1000 x 300 x 222+</t>
  </si>
  <si>
    <t>W 1000 x 300 x 249+</t>
  </si>
  <si>
    <t>W 1000 x 300 x 272+</t>
  </si>
  <si>
    <t>W 360 x 410 x 237+</t>
  </si>
  <si>
    <t>W 360 x 410 x 262+</t>
  </si>
  <si>
    <t>W 360 x 410 x 287+</t>
  </si>
  <si>
    <t>W 360 x 410 x 314+</t>
  </si>
  <si>
    <t>W 360 x 410 x 347+</t>
  </si>
  <si>
    <t>W 360 x 410 x 382+</t>
  </si>
  <si>
    <t>W 360 x 410 x 421+</t>
  </si>
  <si>
    <t>W 360 x 410 x 463+</t>
  </si>
  <si>
    <t>W 360 x 410 x 509+</t>
  </si>
  <si>
    <t>W 360 x 410 x 551+</t>
  </si>
  <si>
    <t>W 360 x 410 x 592+</t>
  </si>
  <si>
    <t>W 360 x 410 x 634+</t>
  </si>
  <si>
    <t>W 360 x 410 x 677+</t>
  </si>
  <si>
    <t>W 360 x 410 x 744+</t>
  </si>
  <si>
    <t>W 360 x 410 x 818+</t>
  </si>
  <si>
    <t>W 200 x 100 x 19.3+</t>
  </si>
  <si>
    <t>J 89 x 89 x 19*</t>
  </si>
  <si>
    <t>J 102 x 44 x 7*</t>
  </si>
  <si>
    <t>J 102 x 102 x 23*</t>
  </si>
  <si>
    <t>J 114 x 114 x 27*</t>
  </si>
  <si>
    <t>J 127 x 76 x 16*</t>
  </si>
  <si>
    <t>J 127 x 114 x 27*</t>
  </si>
  <si>
    <t>J 127 x 114 x 29*</t>
  </si>
  <si>
    <t>J 152 x 127 x 37*</t>
  </si>
  <si>
    <t>J 203 x 152 x 52*</t>
  </si>
  <si>
    <t>J 254 x 114 x 37*</t>
  </si>
  <si>
    <t>J 254 x 203 x 82*</t>
  </si>
  <si>
    <t>UB 762 x 267 x 147+</t>
  </si>
  <si>
    <t>UB 762 x 267 x 173+</t>
  </si>
  <si>
    <t>UB 762 x 267 x 197+</t>
  </si>
  <si>
    <t>UB 838 x 292 x 176+</t>
  </si>
  <si>
    <t>UB 838 x 292 x 194+</t>
  </si>
  <si>
    <t>UB 838 x 292 x 226+</t>
  </si>
  <si>
    <t>UB 914 x 305 x 201+</t>
  </si>
  <si>
    <t>UB 914 x 305 x 224+</t>
  </si>
  <si>
    <t>UB 914 x 305 x 253+</t>
  </si>
  <si>
    <t>UB 914 x 305 x 289+</t>
  </si>
  <si>
    <t>UB 914 x 419 x 343+</t>
  </si>
  <si>
    <t>UB 914 x 419 x 388+</t>
  </si>
  <si>
    <t>UB 1016 x 305 x 222+</t>
  </si>
  <si>
    <t>UB 1016 x 305 x 249+</t>
  </si>
  <si>
    <t>UB 1016 x 305 x 272+</t>
  </si>
  <si>
    <t>UB 1016 x 305 x 314+</t>
  </si>
  <si>
    <t>UB 1016 x 305 x 349+</t>
  </si>
  <si>
    <t>UB 1016 x 305 x 393+</t>
  </si>
  <si>
    <t>UB 1016 x 305 x 415+</t>
  </si>
  <si>
    <t>UB 1016 x 305 x 438+</t>
  </si>
  <si>
    <t>UB 1016 x 305 x 494+</t>
  </si>
  <si>
    <t>UB 1016 x 305 x 584+</t>
  </si>
  <si>
    <t>PFC 230 x 90 x 32*</t>
  </si>
  <si>
    <t>L 100 x 100 x 10</t>
  </si>
  <si>
    <t>L 100 x 100 x 12</t>
  </si>
  <si>
    <t>L 110 x 110 x 10</t>
  </si>
  <si>
    <t>L 110 x 110 x 12</t>
  </si>
  <si>
    <t>L 120 x 120 x 10</t>
  </si>
  <si>
    <t>L 120 x 120 x 11</t>
  </si>
  <si>
    <t>L 120 x 120 x 12</t>
  </si>
  <si>
    <t>L 120 x 120 x 13</t>
  </si>
  <si>
    <t>L 120 x 120 x 15</t>
  </si>
  <si>
    <r>
      <t>Poutrelles-pieux à larges ailes</t>
    </r>
    <r>
      <rPr>
        <sz val="10"/>
        <rFont val="Arial"/>
        <family val="0"/>
      </rPr>
      <t xml:space="preserve">
Tolérances: EN 10034: 1993
Etat de surface conforme à EN 10163-3: 1991, classe C, sous-classe 1
</t>
    </r>
  </si>
  <si>
    <r>
      <t>Wide flange bearing piles</t>
    </r>
    <r>
      <rPr>
        <sz val="10"/>
        <rFont val="Arial"/>
        <family val="0"/>
      </rPr>
      <t xml:space="preserve">
Tolerances: EN 10034: 1993
Surface condition according to EN 10163-3:1991, class C, subclass 1
</t>
    </r>
  </si>
  <si>
    <r>
      <t>Breitflanschpfähle</t>
    </r>
    <r>
      <rPr>
        <sz val="10"/>
        <rFont val="Arial"/>
        <family val="0"/>
      </rPr>
      <t xml:space="preserve">
Toleranzen: EN 10034: 1993
Oberflächenbeschaffenheit gemäß EN 10163-3: 1991, Klasse C, Untergruppe 1</t>
    </r>
  </si>
  <si>
    <t>HP 200 x 43+/*</t>
  </si>
  <si>
    <t>UC 254 x 254 x 132</t>
  </si>
  <si>
    <t>UC 254 x 254 x 167</t>
  </si>
  <si>
    <t>UC 305 x 305 x 97</t>
  </si>
  <si>
    <t>UC 305 x 305 x 118</t>
  </si>
  <si>
    <t>UC 305 x 305 x 137</t>
  </si>
  <si>
    <t>UC 305 x 305 x 158</t>
  </si>
  <si>
    <t>UC 305 x 305 x 198</t>
  </si>
  <si>
    <t>UC 305 x 305 x 240</t>
  </si>
  <si>
    <t>UC 305 x 305 x 283</t>
  </si>
  <si>
    <t>UC 356 x 368 x 129</t>
  </si>
  <si>
    <t>UC 356 x 368 x 153</t>
  </si>
  <si>
    <t>MC 10 x 33.6</t>
  </si>
  <si>
    <t>MC 10 x 41.1</t>
  </si>
  <si>
    <t>MC 18 x 42.7</t>
  </si>
  <si>
    <t>MC 18 x 45.8</t>
  </si>
  <si>
    <t>MC 18 x 51.9</t>
  </si>
  <si>
    <t>MC 6 x 18</t>
  </si>
  <si>
    <t>MC 8 x 8.5</t>
  </si>
  <si>
    <t>MC 10 x 8.4</t>
  </si>
  <si>
    <t>HL 1000 x 591•</t>
  </si>
  <si>
    <t>HL 1000 x 642•</t>
  </si>
  <si>
    <t>HL 1000 x 748•</t>
  </si>
  <si>
    <t>UPE 120*</t>
  </si>
  <si>
    <t>UPE 140*</t>
  </si>
  <si>
    <t>UPE 160*</t>
  </si>
  <si>
    <t>UPE 180*</t>
  </si>
  <si>
    <t>UPE 200*</t>
  </si>
  <si>
    <t>HP 305 x 223*</t>
  </si>
  <si>
    <t>HP 320 x 88+/*</t>
  </si>
  <si>
    <t>HP 320 x 103+/*</t>
  </si>
  <si>
    <t>HP 320 x 117+/*</t>
  </si>
  <si>
    <t>HP 320 x 147+/*</t>
  </si>
  <si>
    <t>HP 320 x 184+/*</t>
  </si>
  <si>
    <t>HP 360 x 84+/*</t>
  </si>
  <si>
    <t>HP 360 x 109*</t>
  </si>
  <si>
    <t>HP 360 x 133*</t>
  </si>
  <si>
    <t>HP 360 x 152*</t>
  </si>
  <si>
    <t>HP 360 x 174*</t>
  </si>
  <si>
    <t>HP 360 x 180*</t>
  </si>
  <si>
    <t>HP 400 x 122+</t>
  </si>
  <si>
    <t>HP 400 x 140+</t>
  </si>
  <si>
    <t>HP 400 x 158+</t>
  </si>
  <si>
    <t>HP 400 x 176+</t>
  </si>
  <si>
    <t>HP 400 x 194+</t>
  </si>
  <si>
    <t>HP 400 x 213+</t>
  </si>
  <si>
    <t>HP 400 x 231+</t>
  </si>
  <si>
    <t>HD 260 x 68.2*</t>
  </si>
  <si>
    <t>HD 260 x 93.0*</t>
  </si>
  <si>
    <t>W 130 x 130 x 28,1</t>
  </si>
  <si>
    <t>W 360 x 170 x 44</t>
  </si>
  <si>
    <t>S 100 x 11,5</t>
  </si>
  <si>
    <t>C 75 x 8,9</t>
  </si>
  <si>
    <t>W 150 x 100 x 13,5</t>
  </si>
  <si>
    <t>W 360 x 170 x 51</t>
  </si>
  <si>
    <t>S 100 x 14,1</t>
  </si>
  <si>
    <t>C 100 x 8</t>
  </si>
  <si>
    <t>W 150 x 100 x 18,0</t>
  </si>
  <si>
    <t>W 360 x 170 x 57,8</t>
  </si>
  <si>
    <t>S 130 x 15</t>
  </si>
  <si>
    <t>C 100 x 10,8</t>
  </si>
  <si>
    <t>H 175 x 175 x 7,5 x 11</t>
  </si>
  <si>
    <t>W 150 x 100 x 24,0</t>
  </si>
  <si>
    <t>W 360 x 200 x 64</t>
  </si>
  <si>
    <t>S 150 x 18,6</t>
  </si>
  <si>
    <t>C 130 x 10,4</t>
  </si>
  <si>
    <t>H 200 x 100 x 4,5 x 7</t>
  </si>
  <si>
    <t>W 150 x 150 x 22,5</t>
  </si>
  <si>
    <t>W 360 x 200 x 72</t>
  </si>
  <si>
    <t>S 150 x 25,7</t>
  </si>
  <si>
    <t>C 130 x 13</t>
  </si>
  <si>
    <t>H 200 x 100 x 5,5 x 8</t>
  </si>
  <si>
    <t>W 150 x 150 x 29,8</t>
  </si>
  <si>
    <t>W 360 x 200 x 79</t>
  </si>
  <si>
    <t>S 200 x 27,4</t>
  </si>
  <si>
    <t>C 150 x 12,2</t>
  </si>
  <si>
    <t>W 24 x 12.75 x 279</t>
  </si>
  <si>
    <t>HEM 160</t>
  </si>
  <si>
    <t>HEB 180</t>
  </si>
  <si>
    <t>HEM 180</t>
  </si>
  <si>
    <t>HEB 200</t>
  </si>
  <si>
    <t>HEM 200</t>
  </si>
  <si>
    <t>HEB 220</t>
  </si>
  <si>
    <t>W 10 x 5.75 x 26</t>
  </si>
  <si>
    <t>W 10 x 5.75 x 30</t>
  </si>
  <si>
    <t>W 10 x 10 x 49</t>
  </si>
  <si>
    <t>W 10 x 10 x 54</t>
  </si>
  <si>
    <t>W 10 x 10 x 60</t>
  </si>
  <si>
    <t>W 10 x 10 x 68</t>
  </si>
  <si>
    <t>UB 203 x 133 x 30</t>
  </si>
  <si>
    <t>UB 254 x 102 x 22</t>
  </si>
  <si>
    <t>UB 254 x 102 x 25</t>
  </si>
  <si>
    <t>UB 254 x 102 x 28</t>
  </si>
  <si>
    <t>UB 254 x 146 x 31</t>
  </si>
  <si>
    <t>UB 254 x 146 x 37</t>
  </si>
  <si>
    <t>UB 254 x 146 x 43</t>
  </si>
  <si>
    <t>UB 305 x 102 x 25</t>
  </si>
  <si>
    <r>
      <t>Europäische Breitflanschträger</t>
    </r>
    <r>
      <rPr>
        <sz val="10"/>
        <rFont val="Arial"/>
        <family val="2"/>
      </rPr>
      <t xml:space="preserve">
Abmessungen: HE A, HE B und HE M 100 - 1000 gemäß Euronorm 53-62; HE AA 100 - 1000; HL 920 - 1100
Toleranzen: EN 10034: 1993
HE 100 - 900; HE 1000 AA-M; HL AA-R
A6 - 02
HE mit GHE&gt;GHE M; HL 920; HL 1000 mit GHL&gt;GHL M
Oberflächenbeschaffenheit gemäß EN 10163-3: 1991, Klasse C, Untergruppe 1</t>
    </r>
  </si>
  <si>
    <t>HEM 300</t>
  </si>
  <si>
    <t>HEB 320</t>
  </si>
  <si>
    <r>
      <t>b</t>
    </r>
    <r>
      <rPr>
        <vertAlign val="subscript"/>
        <sz val="8"/>
        <rFont val="Arial"/>
        <family val="0"/>
      </rPr>
      <t>p</t>
    </r>
    <r>
      <rPr>
        <sz val="8"/>
        <rFont val="Arial"/>
        <family val="0"/>
      </rPr>
      <t xml:space="preserve"> x t</t>
    </r>
    <r>
      <rPr>
        <vertAlign val="subscript"/>
        <sz val="8"/>
        <rFont val="Arial"/>
        <family val="0"/>
      </rPr>
      <t>p</t>
    </r>
  </si>
  <si>
    <r>
      <t>h</t>
    </r>
    <r>
      <rPr>
        <vertAlign val="subscript"/>
        <sz val="8"/>
        <rFont val="Arial"/>
        <family val="0"/>
      </rPr>
      <t>eff</t>
    </r>
  </si>
  <si>
    <r>
      <t>z</t>
    </r>
    <r>
      <rPr>
        <vertAlign val="subscript"/>
        <sz val="8"/>
        <rFont val="Arial"/>
        <family val="2"/>
      </rPr>
      <t>1</t>
    </r>
  </si>
  <si>
    <r>
      <t>z</t>
    </r>
    <r>
      <rPr>
        <vertAlign val="subscript"/>
        <sz val="8"/>
        <rFont val="Arial"/>
        <family val="2"/>
      </rPr>
      <t>2</t>
    </r>
  </si>
  <si>
    <t>HD 260 x 114+/*</t>
  </si>
  <si>
    <t>HD 260 x 142+/*</t>
  </si>
  <si>
    <t>HD 260 x 172*</t>
  </si>
  <si>
    <t>HD 320 x 127*</t>
  </si>
  <si>
    <t>HD 320 x 158+/*</t>
  </si>
  <si>
    <t>HD 320 x 198+/*</t>
  </si>
  <si>
    <t>HD 320 x 245*</t>
  </si>
  <si>
    <t>HD 320 x 300+/*</t>
  </si>
  <si>
    <t>HD 360 x 134•</t>
  </si>
  <si>
    <t>HD 360 x 147•</t>
  </si>
  <si>
    <t>HD 360 x 162•</t>
  </si>
  <si>
    <t>HD 360 x 179•</t>
  </si>
  <si>
    <t>HD 360 x 196•</t>
  </si>
  <si>
    <t>S 6 x 17.25</t>
  </si>
  <si>
    <t>S 8 x 18.4</t>
  </si>
  <si>
    <t>S 10 x 25.4</t>
  </si>
  <si>
    <t>S 12 x 31.8</t>
  </si>
  <si>
    <t>S 12 x 40.8</t>
  </si>
  <si>
    <t>S 15 x 42.9</t>
  </si>
  <si>
    <t>S 18 x 54.7</t>
  </si>
  <si>
    <t>S 10 x 35</t>
  </si>
  <si>
    <t>MC 8 x 20</t>
  </si>
  <si>
    <t>MC 10 x 22</t>
  </si>
  <si>
    <t>MC 10 x 25</t>
  </si>
  <si>
    <t>MC 12 x 31</t>
  </si>
  <si>
    <t>MC 12 x 35</t>
  </si>
  <si>
    <t>MC 12 x 40</t>
  </si>
  <si>
    <t>MC 12 x 45</t>
  </si>
  <si>
    <t>MC 12 x 50</t>
  </si>
  <si>
    <t>MC 18 x 58</t>
  </si>
  <si>
    <t>MC 6 x 12</t>
  </si>
  <si>
    <t>MC 6 x 16.3</t>
  </si>
  <si>
    <t>MC 6 x 15.1</t>
  </si>
  <si>
    <t>MC 6 x 15.3</t>
  </si>
  <si>
    <t>MC 7 x 19.1</t>
  </si>
  <si>
    <t>MC 7 x 22.7</t>
  </si>
  <si>
    <t>MC 8 x 18.7</t>
  </si>
  <si>
    <t>MC 8 x 21.4</t>
  </si>
  <si>
    <t>MC 8 x 22.8</t>
  </si>
  <si>
    <t>MC 9 x 23.9</t>
  </si>
  <si>
    <t>MC 9 x 25.4</t>
  </si>
  <si>
    <t>MC 10 x 28.5</t>
  </si>
  <si>
    <t>HE 800 x 373•</t>
  </si>
  <si>
    <t>HE 800 x 444•</t>
  </si>
  <si>
    <t>HE 900 AA•</t>
  </si>
  <si>
    <t>HE 900 x 391•</t>
  </si>
  <si>
    <t>HE 900 x 466•</t>
  </si>
  <si>
    <t>HE 1000 AA•</t>
  </si>
  <si>
    <t>HE 1000 x 249•</t>
  </si>
  <si>
    <t>HE 1000 x 393•</t>
  </si>
  <si>
    <t>HE 1000 x 415•</t>
  </si>
  <si>
    <t>HE 1000 x 438•</t>
  </si>
  <si>
    <t>HE 1000 x 494•</t>
  </si>
  <si>
    <t>HE 1000 x 584•</t>
  </si>
  <si>
    <t>HL 920 x 342•</t>
  </si>
  <si>
    <t>HL 920 x 365•</t>
  </si>
  <si>
    <t>HE 600 AA•</t>
  </si>
  <si>
    <t>HE 600 x 337•</t>
  </si>
  <si>
    <t>HE 600 x 399•</t>
  </si>
  <si>
    <t>HE 650 AA•</t>
  </si>
  <si>
    <r>
      <t>B</t>
    </r>
    <r>
      <rPr>
        <sz val="10"/>
        <rFont val="Arial"/>
        <family val="0"/>
      </rPr>
      <t>ords arrondis</t>
    </r>
  </si>
  <si>
    <t>Rounded edges</t>
  </si>
  <si>
    <t>Gerundete Kanten</t>
  </si>
  <si>
    <t>Bords pointus</t>
  </si>
  <si>
    <t>Sharp edges</t>
  </si>
  <si>
    <t>Scharfen Kanten</t>
  </si>
  <si>
    <t xml:space="preserve">Dimensions: EU 79-69 and EU 58-78 (Narrow flats)
Tolerances: EU 58-78 Narrow flats
EU 91-82 Wide flats
Surface condition according to EN 10163-3: 1991, class C, subclass 1
 </t>
  </si>
  <si>
    <t>Abmessungen: EU 79-69 und EU 58-78 (Flachstahl)
Toleranzen: EU 58-78 Flachstahl
EU 91-82 Breitflachstahl
Oberflächenbeschaffenheit gemäß EN 10163-3: 1991, Klasse C, Untergruppe 1</t>
  </si>
  <si>
    <t xml:space="preserve">Dimensions: EU 79-69 et EU 58-78 (Fers plats)
Tolérances: EU 58-78 Fers plats
EU 91-82 Larges plats
Etat de surface conforme à EN 10163-3: 1991, classe C, sous-classe 1 </t>
  </si>
  <si>
    <t>axa</t>
  </si>
  <si>
    <r>
      <t>A</t>
    </r>
    <r>
      <rPr>
        <b/>
        <vertAlign val="subscript"/>
        <sz val="12"/>
        <rFont val="Arial"/>
        <family val="2"/>
      </rPr>
      <t>L</t>
    </r>
    <r>
      <rPr>
        <b/>
        <sz val="12"/>
        <rFont val="Arial"/>
        <family val="2"/>
      </rPr>
      <t xml:space="preserve">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/m)</t>
    </r>
  </si>
  <si>
    <r>
      <t>H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(mm)</t>
    </r>
  </si>
  <si>
    <r>
      <t>Castellated beams with octagonal openings</t>
    </r>
    <r>
      <rPr>
        <sz val="10"/>
        <rFont val="Arial"/>
        <family val="0"/>
      </rPr>
      <t xml:space="preserve">
Dimensions: The dimensions of the castellated beams are variable
Execution of the welds according to design
Surface condition according to EN 10163-3: 1991, class C, subclass 1
</t>
    </r>
  </si>
  <si>
    <r>
      <t>Lochstegträger mit sechseckigen Öffnungen</t>
    </r>
    <r>
      <rPr>
        <sz val="10"/>
        <rFont val="Arial"/>
        <family val="0"/>
      </rPr>
      <t xml:space="preserve">
Abmessungen: Die Abmessungen der Lochstegträger sind variabel
Schweißnahtausführung nach Berechnung
Oberflächenbeschaffenheit gemäß EN 10163-3: 1991, Klasse C, Untergruppe 1</t>
    </r>
  </si>
  <si>
    <r>
      <t>Lochstegträger mit achteckigen Öffnungen</t>
    </r>
    <r>
      <rPr>
        <sz val="10"/>
        <rFont val="Arial"/>
        <family val="0"/>
      </rPr>
      <t xml:space="preserve">
Abmessungen: Die Abmessungen der Lochstegträger sind variabel
Schweißnahtausführung nach Berechnung
Oberflächenbeschaffenheit gemäß EN 10163-3: 1991, Klasse C, Untergruppe 1</t>
    </r>
  </si>
  <si>
    <t>HD</t>
  </si>
  <si>
    <t>UPE</t>
  </si>
  <si>
    <t>UB</t>
  </si>
  <si>
    <t>J</t>
  </si>
  <si>
    <t>PFC</t>
  </si>
  <si>
    <t>W</t>
  </si>
  <si>
    <t>C</t>
  </si>
  <si>
    <t>W 100 x 100 x 19,3</t>
  </si>
  <si>
    <t>W 360 x 130 x 32,9</t>
  </si>
  <si>
    <t>S 75 x 8,5</t>
  </si>
  <si>
    <t>h' (mm)</t>
  </si>
  <si>
    <t>a (mm)</t>
  </si>
  <si>
    <t>W 360 x 410 x 990</t>
  </si>
  <si>
    <t>W 760 x 265 x 173</t>
  </si>
  <si>
    <t>W 250 x 250 x 80</t>
  </si>
  <si>
    <t>W 760 x 265 x 185</t>
  </si>
  <si>
    <t>C 75 x 6,1</t>
  </si>
  <si>
    <t>W 130 x 130 x 23,8</t>
  </si>
  <si>
    <t>W 360 x 130 x 39,0</t>
  </si>
  <si>
    <t>S 75 x 11,2</t>
  </si>
  <si>
    <t>C 75 x 7,4</t>
  </si>
  <si>
    <t>H 125 x 125 x 6,5 x 9</t>
  </si>
  <si>
    <t>UB 305 x 165 x 46</t>
  </si>
  <si>
    <t>UB 305 x 165 x 54</t>
  </si>
  <si>
    <t>UB 356 x 127 x 33</t>
  </si>
  <si>
    <t>UB 356 x 127 x 39</t>
  </si>
  <si>
    <t>J 76 x 76 x 13</t>
  </si>
  <si>
    <t>J 76 x 76 x 15</t>
  </si>
  <si>
    <t>J 89 x 89 x 19</t>
  </si>
  <si>
    <t>J 102 x 44 x 7</t>
  </si>
  <si>
    <t>J 102 x 102 x 23</t>
  </si>
  <si>
    <t>J 114 x 114 x 27</t>
  </si>
  <si>
    <t>J 127 x 76 x 16</t>
  </si>
  <si>
    <t>J 127 x 114 x 27</t>
  </si>
  <si>
    <t>J 127 x 114 x 29</t>
  </si>
  <si>
    <t>J 152 x 127 x 37</t>
  </si>
  <si>
    <t>J 203 x 152 x 52</t>
  </si>
  <si>
    <t>J 254 x 114 x 37</t>
  </si>
  <si>
    <t>J 254 x 203 x 82</t>
  </si>
  <si>
    <t>CH 76 x 38 x 7</t>
  </si>
  <si>
    <t>CH 102 x 51 x 10</t>
  </si>
  <si>
    <t>CH 127 x 64 x 15</t>
  </si>
  <si>
    <t>axe faible z-z
weak axis z-z
schwache Achse z-z</t>
  </si>
  <si>
    <r>
      <t>x10</t>
    </r>
    <r>
      <rPr>
        <vertAlign val="superscript"/>
        <sz val="8"/>
        <color indexed="8"/>
        <rFont val="Arial"/>
        <family val="0"/>
      </rPr>
      <t>2</t>
    </r>
  </si>
  <si>
    <r>
      <t>x10</t>
    </r>
    <r>
      <rPr>
        <vertAlign val="superscript"/>
        <sz val="8"/>
        <color indexed="8"/>
        <rFont val="Arial"/>
        <family val="0"/>
      </rPr>
      <t>4</t>
    </r>
  </si>
  <si>
    <r>
      <t>x10</t>
    </r>
    <r>
      <rPr>
        <vertAlign val="superscript"/>
        <sz val="8"/>
        <color indexed="8"/>
        <rFont val="Arial"/>
        <family val="0"/>
      </rPr>
      <t>3</t>
    </r>
  </si>
  <si>
    <t>x10</t>
  </si>
  <si>
    <r>
      <t>x10</t>
    </r>
    <r>
      <rPr>
        <vertAlign val="superscript"/>
        <sz val="8"/>
        <color indexed="8"/>
        <rFont val="Arial"/>
        <family val="2"/>
      </rPr>
      <t>9</t>
    </r>
  </si>
  <si>
    <t>HEM 220</t>
  </si>
  <si>
    <t>HEB 240</t>
  </si>
  <si>
    <t>HEM 240</t>
  </si>
  <si>
    <t>HEB 260</t>
  </si>
  <si>
    <t>HEM 260</t>
  </si>
  <si>
    <t>HEB 280</t>
  </si>
  <si>
    <t>HEM 280</t>
  </si>
  <si>
    <t>HEB 300</t>
  </si>
  <si>
    <t>CH 432 x 102 x 65</t>
  </si>
  <si>
    <t>PFC 260 x 75 x 28</t>
  </si>
  <si>
    <t>UB 152 x 89 x 16</t>
  </si>
  <si>
    <t>UB 178 x 102 x 19</t>
  </si>
  <si>
    <t>UB 203 x 102 x 23</t>
  </si>
  <si>
    <t>UB 203 x 133 x 25</t>
  </si>
  <si>
    <r>
      <t>W</t>
    </r>
    <r>
      <rPr>
        <vertAlign val="subscript"/>
        <sz val="8"/>
        <color indexed="8"/>
        <rFont val="Arial"/>
        <family val="2"/>
      </rPr>
      <t>el.z</t>
    </r>
  </si>
  <si>
    <t>S 3 x 7.5</t>
  </si>
  <si>
    <t>S 4 x 9.5</t>
  </si>
  <si>
    <t>S 4 x 7.7</t>
  </si>
  <si>
    <t>S 5 x 10</t>
  </si>
  <si>
    <t>S 6 x 12.5</t>
  </si>
  <si>
    <t>S 8 x 23</t>
  </si>
  <si>
    <t>S 12 x 35</t>
  </si>
  <si>
    <t>S 12 x 50</t>
  </si>
  <si>
    <t>S 15 x 50</t>
  </si>
  <si>
    <t>S 18 x 70</t>
  </si>
  <si>
    <t>S 20 x 66</t>
  </si>
  <si>
    <t>S 20 x 75</t>
  </si>
  <si>
    <t>S 20 x 86</t>
  </si>
  <si>
    <t>S 20 x 96</t>
  </si>
  <si>
    <t>S 24 x 80</t>
  </si>
  <si>
    <t>S 24 x 90</t>
  </si>
  <si>
    <t>S 24 x 100</t>
  </si>
  <si>
    <t>S 24 x 106</t>
  </si>
  <si>
    <t>S 24 x 121</t>
  </si>
  <si>
    <t>S 3 x 5.7</t>
  </si>
  <si>
    <t>UB 914 x 419 x 343</t>
  </si>
  <si>
    <t>UB 914 x 419 x 388</t>
  </si>
  <si>
    <t>UB 127 x 76 x 13</t>
  </si>
  <si>
    <t>UB 305 x 127 x 37</t>
  </si>
  <si>
    <t>UB 305 x 127 x 42</t>
  </si>
  <si>
    <t>UB 305 x 127 x 48</t>
  </si>
  <si>
    <t>UC 152 x 152 x 23</t>
  </si>
  <si>
    <t>UC 152 x 152 x 30</t>
  </si>
  <si>
    <t>UC 152 x 152 x 37</t>
  </si>
  <si>
    <t>UC 203 x 203 x 46</t>
  </si>
  <si>
    <t>UC 203 x 203 x 52</t>
  </si>
  <si>
    <t>UC 203 x 203 x 60</t>
  </si>
  <si>
    <t>UC 203 x 203 x 71</t>
  </si>
  <si>
    <t>UC 203 x 203 x 86</t>
  </si>
  <si>
    <t>UC 254 x 254 x 73</t>
  </si>
  <si>
    <t>UC 254 x 254 x 89</t>
  </si>
  <si>
    <t>CH 152 x 76 x 18</t>
  </si>
  <si>
    <t>CH 152 x 89 x 24</t>
  </si>
  <si>
    <t>CH 178 x 76 x 21</t>
  </si>
  <si>
    <t>CH 178 x 89 x 27</t>
  </si>
  <si>
    <t>CH 203 x 76 x 24</t>
  </si>
  <si>
    <t>CH 203 x 89 x 30</t>
  </si>
  <si>
    <t>CH 229 x 76 x 26</t>
  </si>
  <si>
    <t>CH 229 x 89 x 33</t>
  </si>
  <si>
    <t>CH 245 x 76 x 28</t>
  </si>
  <si>
    <t>CH 245 x 89 x 36</t>
  </si>
  <si>
    <t>CH 305 x 89 x 42</t>
  </si>
  <si>
    <t>CH 305 x 102 x 46</t>
  </si>
  <si>
    <t>CH 305 x 102 x 55</t>
  </si>
  <si>
    <t>UB 610 x 305 x 149</t>
  </si>
  <si>
    <t>W 14 x 5 x 26</t>
  </si>
  <si>
    <t>W 14 x 6.75 x 30</t>
  </si>
  <si>
    <t>W 14 x 6.75 x 34</t>
  </si>
  <si>
    <t>W 14 x 6.75 x 38</t>
  </si>
  <si>
    <t>W 14 x 14.5 x 90</t>
  </si>
  <si>
    <t>W 14 x 14.5 x 99</t>
  </si>
  <si>
    <t>W 14 x 14.5 x 109</t>
  </si>
  <si>
    <t>W 14 x 14.5 x 120</t>
  </si>
  <si>
    <t>W 14 x 14.5 x 132</t>
  </si>
  <si>
    <t>W 14 x 16 x 145</t>
  </si>
  <si>
    <t>W 14 x 16 x 159</t>
  </si>
  <si>
    <t>W 14 x 16 x 176</t>
  </si>
  <si>
    <t>HL 1000 x 883•</t>
  </si>
  <si>
    <t>HL 1100 A•</t>
  </si>
  <si>
    <t>HL 1100 B•</t>
  </si>
  <si>
    <t>HL 1100 M•</t>
  </si>
  <si>
    <t>HL 1100 R•</t>
  </si>
  <si>
    <t>HE 800 AA•</t>
  </si>
  <si>
    <t>UB 457 x 152 x 67</t>
  </si>
  <si>
    <t>UB 457 x 152 x 74</t>
  </si>
  <si>
    <t>UB 457 x 152 x 82</t>
  </si>
  <si>
    <r>
      <t>e</t>
    </r>
    <r>
      <rPr>
        <vertAlign val="subscript"/>
        <sz val="12"/>
        <rFont val="Arial"/>
        <family val="2"/>
      </rPr>
      <t>max</t>
    </r>
  </si>
  <si>
    <r>
      <t>W</t>
    </r>
    <r>
      <rPr>
        <vertAlign val="subscript"/>
        <sz val="12"/>
        <rFont val="Arial"/>
        <family val="2"/>
      </rPr>
      <t>el.z</t>
    </r>
  </si>
  <si>
    <r>
      <t>m</t>
    </r>
    <r>
      <rPr>
        <vertAlign val="superscript"/>
        <sz val="9"/>
        <rFont val="Arial"/>
        <family val="2"/>
      </rPr>
      <t>2</t>
    </r>
    <r>
      <rPr>
        <sz val="8"/>
        <rFont val="Arial"/>
        <family val="2"/>
      </rPr>
      <t>/m</t>
    </r>
  </si>
  <si>
    <r>
      <t xml:space="preserve"> m</t>
    </r>
    <r>
      <rPr>
        <vertAlign val="superscript"/>
        <sz val="9"/>
        <rFont val="Arial"/>
        <family val="2"/>
      </rPr>
      <t>2</t>
    </r>
    <r>
      <rPr>
        <sz val="8"/>
        <rFont val="Arial"/>
        <family val="2"/>
      </rPr>
      <t>/t</t>
    </r>
  </si>
  <si>
    <r>
      <t>t</t>
    </r>
    <r>
      <rPr>
        <vertAlign val="subscript"/>
        <sz val="8"/>
        <rFont val="Arial"/>
        <family val="2"/>
      </rPr>
      <t>w</t>
    </r>
  </si>
  <si>
    <r>
      <t>t</t>
    </r>
    <r>
      <rPr>
        <vertAlign val="subscript"/>
        <sz val="8"/>
        <rFont val="Arial"/>
        <family val="2"/>
      </rPr>
      <t>f</t>
    </r>
  </si>
  <si>
    <r>
      <t>h</t>
    </r>
    <r>
      <rPr>
        <vertAlign val="subscript"/>
        <sz val="8"/>
        <rFont val="Arial"/>
        <family val="2"/>
      </rPr>
      <t>i</t>
    </r>
  </si>
  <si>
    <r>
      <t>p</t>
    </r>
    <r>
      <rPr>
        <vertAlign val="subscript"/>
        <sz val="8"/>
        <rFont val="Arial"/>
        <family val="2"/>
      </rPr>
      <t>min</t>
    </r>
  </si>
  <si>
    <r>
      <t>p</t>
    </r>
    <r>
      <rPr>
        <vertAlign val="subscript"/>
        <sz val="8"/>
        <rFont val="Arial"/>
        <family val="2"/>
      </rPr>
      <t>max</t>
    </r>
  </si>
  <si>
    <r>
      <t>A</t>
    </r>
    <r>
      <rPr>
        <vertAlign val="subscript"/>
        <sz val="8"/>
        <rFont val="Arial"/>
        <family val="2"/>
      </rPr>
      <t>L</t>
    </r>
  </si>
  <si>
    <r>
      <t>A</t>
    </r>
    <r>
      <rPr>
        <vertAlign val="subscript"/>
        <sz val="8"/>
        <rFont val="Arial"/>
        <family val="2"/>
      </rPr>
      <t>G</t>
    </r>
  </si>
  <si>
    <r>
      <t>I</t>
    </r>
    <r>
      <rPr>
        <vertAlign val="subscript"/>
        <sz val="8"/>
        <rFont val="Arial"/>
        <family val="2"/>
      </rPr>
      <t>y</t>
    </r>
  </si>
  <si>
    <r>
      <t>W</t>
    </r>
    <r>
      <rPr>
        <vertAlign val="subscript"/>
        <sz val="8"/>
        <rFont val="Arial"/>
        <family val="2"/>
      </rPr>
      <t>el.y</t>
    </r>
  </si>
  <si>
    <r>
      <t>i</t>
    </r>
    <r>
      <rPr>
        <vertAlign val="subscript"/>
        <sz val="8"/>
        <rFont val="Arial"/>
        <family val="2"/>
      </rPr>
      <t>y</t>
    </r>
  </si>
  <si>
    <r>
      <t>A</t>
    </r>
    <r>
      <rPr>
        <vertAlign val="subscript"/>
        <sz val="8"/>
        <rFont val="Arial"/>
        <family val="2"/>
      </rPr>
      <t>vz</t>
    </r>
  </si>
  <si>
    <r>
      <t>I</t>
    </r>
    <r>
      <rPr>
        <vertAlign val="subscript"/>
        <sz val="8"/>
        <rFont val="Arial"/>
        <family val="2"/>
      </rPr>
      <t>z</t>
    </r>
  </si>
  <si>
    <r>
      <t>W</t>
    </r>
    <r>
      <rPr>
        <vertAlign val="subscript"/>
        <sz val="8"/>
        <rFont val="Arial"/>
        <family val="2"/>
      </rPr>
      <t>z</t>
    </r>
  </si>
  <si>
    <t>W 610 x 325 x 455</t>
  </si>
  <si>
    <t>S 610 x 134</t>
  </si>
  <si>
    <t>C 310 x 37</t>
  </si>
  <si>
    <t>W 250 x 100 x 25,3</t>
  </si>
  <si>
    <t>W 360 x 410 x 463</t>
  </si>
  <si>
    <t>W 610 x 325 x 498</t>
  </si>
  <si>
    <t>S 610 x 149</t>
  </si>
  <si>
    <t>C 310 x 45</t>
  </si>
  <si>
    <t>W 250 x 100 x 28,4</t>
  </si>
  <si>
    <t>W 360 x 410 x 509</t>
  </si>
  <si>
    <t>S 610 x 158</t>
  </si>
  <si>
    <t>C 380 x 50,4</t>
  </si>
  <si>
    <t>W 250 x 145 x 24</t>
  </si>
  <si>
    <t>W 360 x 410 x 551</t>
  </si>
  <si>
    <t>W 690 x 250 x 125</t>
  </si>
  <si>
    <t>S 610 x 180</t>
  </si>
  <si>
    <t>C 380 x 60</t>
  </si>
  <si>
    <t>W 250 x 145 x 32,7</t>
  </si>
  <si>
    <t>W 360 x 410 x 592</t>
  </si>
  <si>
    <t>W 690 x 250 x 140</t>
  </si>
  <si>
    <t>C 380 x 74</t>
  </si>
  <si>
    <t>W 250 x 145 x 38,5</t>
  </si>
  <si>
    <t>W 360 x 410 x 634</t>
  </si>
  <si>
    <t>W 690 x 250 x 152</t>
  </si>
  <si>
    <t>W 250 x 145 x 44,8</t>
  </si>
  <si>
    <t>W 360 x 410 x 677</t>
  </si>
  <si>
    <t>W 690 x 250 x 170</t>
  </si>
  <si>
    <t>HP</t>
  </si>
  <si>
    <t>W 360 x 410 x 744</t>
  </si>
  <si>
    <t>W 690 x 250 x 192</t>
  </si>
  <si>
    <t>MC</t>
  </si>
  <si>
    <t>UPN</t>
  </si>
  <si>
    <t>W 360 x 410 x 818</t>
  </si>
  <si>
    <t>W 760 x 265 x 147</t>
  </si>
  <si>
    <t>W 360 x 410 x 900</t>
  </si>
  <si>
    <t>W 760 x 265 x 161</t>
  </si>
  <si>
    <t>W 250 x 250 x 73</t>
  </si>
  <si>
    <t>W 1000 x 300 x 314</t>
  </si>
  <si>
    <t>MC 330 x 52</t>
  </si>
  <si>
    <t>W 310 x 310 x 283</t>
  </si>
  <si>
    <t>W 1000 x 300 x 350</t>
  </si>
  <si>
    <t>MC 330 x 60</t>
  </si>
  <si>
    <t>W 310 x 310 x 313</t>
  </si>
  <si>
    <t>W 1000 x 300 x 393</t>
  </si>
  <si>
    <t>MC 330 x 74</t>
  </si>
  <si>
    <t>W 310 x 310 x 342</t>
  </si>
  <si>
    <t>W 1000 x 300 x 415</t>
  </si>
  <si>
    <t>MC 460 x 63,5</t>
  </si>
  <si>
    <t>W 1000 x 300 x 438</t>
  </si>
  <si>
    <t>MC 460 x 68,2</t>
  </si>
  <si>
    <t>W 530 x 210 x 92</t>
  </si>
  <si>
    <t>W 1000 x 300 x 494</t>
  </si>
  <si>
    <t>MC 460 x 77,2</t>
  </si>
  <si>
    <t>W 530 x 210 x 101</t>
  </si>
  <si>
    <t>W 1000 x 300 x 584</t>
  </si>
  <si>
    <t>MC 460 x 86</t>
  </si>
  <si>
    <t>W 530 x 210 x 109</t>
  </si>
  <si>
    <t>W 1000 x 400 x 296</t>
  </si>
  <si>
    <t>W 530 x 210 x 123</t>
  </si>
  <si>
    <t>W 1000 x 400 x 321</t>
  </si>
  <si>
    <t>W 530 x 210 x 138</t>
  </si>
  <si>
    <t>W 1000 x 400 x 371</t>
  </si>
  <si>
    <t>W 1000 x 400 x 412</t>
  </si>
  <si>
    <t>W 1000 x 400 x 443</t>
  </si>
  <si>
    <t>W 1000 x 400 x 483</t>
  </si>
  <si>
    <t>W 1000 x 400 x 539</t>
  </si>
  <si>
    <t>W 1000 x 400 x 591</t>
  </si>
  <si>
    <t>W 1000 x 400 x 642</t>
  </si>
  <si>
    <t>W 1000 x 400 x 748</t>
  </si>
  <si>
    <t>W 1000 x 400 x 883</t>
  </si>
  <si>
    <t>W 1100 x 400 x 343</t>
  </si>
  <si>
    <t>W 1100 x 400 x 390</t>
  </si>
  <si>
    <t>W 1100 x 400 x 433</t>
  </si>
  <si>
    <t>W 1100 x 400 x 499</t>
  </si>
  <si>
    <t>W 250 x 250 x 89</t>
  </si>
  <si>
    <t>W 410 x 140 x 38,8</t>
  </si>
  <si>
    <t>W 760 x 265 x 196</t>
  </si>
  <si>
    <t>W 250 x 250 x 101</t>
  </si>
  <si>
    <t>W 410 x 140 x 46,1</t>
  </si>
  <si>
    <t>W 760 x 265 x 220</t>
  </si>
  <si>
    <t>MC 150 x 17,9</t>
  </si>
  <si>
    <t>UBP 356 x 368 x 152</t>
  </si>
  <si>
    <t>IPN 360*</t>
  </si>
  <si>
    <t>IPN 380*</t>
  </si>
  <si>
    <t>IPN 400*</t>
  </si>
  <si>
    <t>IPN 450*</t>
  </si>
  <si>
    <t>IPN 500*</t>
  </si>
  <si>
    <t>M 20</t>
  </si>
  <si>
    <t>IPN 550*</t>
  </si>
  <si>
    <t>IPN 600*</t>
  </si>
  <si>
    <t>HE 280 A</t>
  </si>
  <si>
    <t>HE 280 B</t>
  </si>
  <si>
    <t>HE 280 M</t>
  </si>
  <si>
    <t>HE 300 AA</t>
  </si>
  <si>
    <t>HE 300 A</t>
  </si>
  <si>
    <t>HE 300 B</t>
  </si>
  <si>
    <t>HE 300 M</t>
  </si>
  <si>
    <t>HE 320 AA</t>
  </si>
  <si>
    <t>HE 320 A</t>
  </si>
  <si>
    <t>HE 320 B</t>
  </si>
  <si>
    <t>HE 320 M</t>
  </si>
  <si>
    <t>HE 340 AA</t>
  </si>
  <si>
    <t>HE 340 A</t>
  </si>
  <si>
    <t>HE 340 B</t>
  </si>
  <si>
    <t>W 12 x 6.5 x 21</t>
  </si>
  <si>
    <t>W 30 x 10.5 x 132</t>
  </si>
  <si>
    <t>W 30 x 10.5 x 148</t>
  </si>
  <si>
    <t>W 33 x 11.5 x 118</t>
  </si>
  <si>
    <t>W 33 x 11.5 x 130</t>
  </si>
  <si>
    <t>W 33 x 11.5 x 141</t>
  </si>
  <si>
    <t>W 33 x 11.5 x 152</t>
  </si>
  <si>
    <t>W 33 x 11.5 x 169</t>
  </si>
  <si>
    <t>W 36 x 12 x 135</t>
  </si>
  <si>
    <t>W 36 x 12 x 150</t>
  </si>
  <si>
    <t>W 12 x 12 x 120</t>
  </si>
  <si>
    <t>W 12 x 12 x 136</t>
  </si>
  <si>
    <t>W 12 x 12 x 152</t>
  </si>
  <si>
    <t>W 12 x 12 x 170</t>
  </si>
  <si>
    <t>W 12 x 12 x 190</t>
  </si>
  <si>
    <t>W 12 x 12 x 210</t>
  </si>
  <si>
    <t>W 12 x 12 x 230</t>
  </si>
  <si>
    <t>W 14 x 5 x 22</t>
  </si>
  <si>
    <t>UPE 180</t>
  </si>
  <si>
    <t>UPE 200</t>
  </si>
  <si>
    <t>UPE 220</t>
  </si>
  <si>
    <t>UPE 240</t>
  </si>
  <si>
    <t>UPE 270</t>
  </si>
  <si>
    <t>UBP 356 x 368 x 174</t>
  </si>
  <si>
    <t>W 4 x 4 x 13</t>
  </si>
  <si>
    <t>W 5 x 5 x 16</t>
  </si>
  <si>
    <t>W 5 x 5 x 19</t>
  </si>
  <si>
    <t>L 150 x 100 x 12</t>
  </si>
  <si>
    <t>L 150 x 100 x 14</t>
  </si>
  <si>
    <t>L 200 x 100 x 10</t>
  </si>
  <si>
    <t>L 200 x 100 x 12</t>
  </si>
  <si>
    <t>L 200 x 100 x 14</t>
  </si>
  <si>
    <t>Type</t>
  </si>
  <si>
    <t>1/2 IPE 400</t>
  </si>
  <si>
    <t>x</t>
  </si>
  <si>
    <t>1/2 IPE O 400</t>
  </si>
  <si>
    <t>1/2 IPE 450</t>
  </si>
  <si>
    <t>1/2 IPE O 450</t>
  </si>
  <si>
    <t>1/2 IPE 500</t>
  </si>
  <si>
    <t>1/2 IPE O 500</t>
  </si>
  <si>
    <t>1/2 IPE 550</t>
  </si>
  <si>
    <t>1/2 IPE O 550</t>
  </si>
  <si>
    <t>1/2 IPE 600</t>
  </si>
  <si>
    <t>1/2 IPE O 600</t>
  </si>
  <si>
    <t>W 21 x 8.25 x 62</t>
  </si>
  <si>
    <t>W 21 x 8.25 x 68</t>
  </si>
  <si>
    <t>W 21 x 8.25 x 73</t>
  </si>
  <si>
    <t>W 21 x 8.25 x 83</t>
  </si>
  <si>
    <t>W 21 x 8.25 x 93</t>
  </si>
  <si>
    <t>W 24 x 9 x 68</t>
  </si>
  <si>
    <t>W 24 x 9 x 76</t>
  </si>
  <si>
    <t>W 24 x 9 x 84</t>
  </si>
  <si>
    <t>W 24 x 9 x 94</t>
  </si>
  <si>
    <t>W 24 x 12.75 x 104</t>
  </si>
  <si>
    <t>W 24 x 12.75 x 117</t>
  </si>
  <si>
    <t>W 24 x 12.75 x 131</t>
  </si>
  <si>
    <t>W 24 x 12.75 x 146</t>
  </si>
  <si>
    <t>W 24 x 12.75 x 162</t>
  </si>
  <si>
    <t>W 24 x 12.75 x 176</t>
  </si>
  <si>
    <t>W 24 x 12.75 x 192</t>
  </si>
  <si>
    <t>HE 120 A</t>
  </si>
  <si>
    <t>HE 120 B</t>
  </si>
  <si>
    <t>HE 120 M</t>
  </si>
  <si>
    <t>HE 140 AA</t>
  </si>
  <si>
    <t>HE 140 A</t>
  </si>
  <si>
    <r>
      <t>e</t>
    </r>
    <r>
      <rPr>
        <vertAlign val="subscript"/>
        <sz val="12"/>
        <color indexed="8"/>
        <rFont val="Arial"/>
        <family val="2"/>
      </rPr>
      <t>min</t>
    </r>
  </si>
  <si>
    <r>
      <t>e</t>
    </r>
    <r>
      <rPr>
        <vertAlign val="subscript"/>
        <sz val="12"/>
        <color indexed="8"/>
        <rFont val="Arial"/>
        <family val="2"/>
      </rPr>
      <t>max</t>
    </r>
  </si>
  <si>
    <t>UB 610 x 305 x 179</t>
  </si>
  <si>
    <t>UB 610 x 305 x 238</t>
  </si>
  <si>
    <t>UB 686 x 254 x 125</t>
  </si>
  <si>
    <t>UB 686 x 254 x 140</t>
  </si>
  <si>
    <t>UB 686 x 254 x 152</t>
  </si>
  <si>
    <t>UB 686 x 254 x 170</t>
  </si>
  <si>
    <t>UB 762 x 267 x 147</t>
  </si>
  <si>
    <t>UB 762 x 267 x 173</t>
  </si>
  <si>
    <t>UB 762 x 267 x 197</t>
  </si>
  <si>
    <t>UB 838 x 292 x 176</t>
  </si>
  <si>
    <t>UB 838 x 292 x 194</t>
  </si>
  <si>
    <t>UB 838 x 292 x 226</t>
  </si>
  <si>
    <t>UB 914 x 305 x 201</t>
  </si>
  <si>
    <t>UB 914 x 305 x 224</t>
  </si>
  <si>
    <t>UB 914 x 305 x 253</t>
  </si>
  <si>
    <t>UB 914 x 305 x 289</t>
  </si>
  <si>
    <t>UB 356 x 171 x 51</t>
  </si>
  <si>
    <t>UB 356 x 171 x 57</t>
  </si>
  <si>
    <t>UB 356 x 171 x 67</t>
  </si>
  <si>
    <t>UB 406 x 140 x 39</t>
  </si>
  <si>
    <t>UB 406 x 140 x 46</t>
  </si>
  <si>
    <t>UB 406 x 178 x 54</t>
  </si>
  <si>
    <t>UB 406 x 178 x 60</t>
  </si>
  <si>
    <t>UB 406 x 178 x 67</t>
  </si>
  <si>
    <t>UB 406 x 178 x 74</t>
  </si>
  <si>
    <t>UB 457 x 152 x 52</t>
  </si>
  <si>
    <t>UB 457 x 152 x 60</t>
  </si>
  <si>
    <t>H 400 x 400 x 21 x 21q*</t>
  </si>
  <si>
    <t>H 400 x 400 x 18 x 28q*</t>
  </si>
  <si>
    <t>H 400 x 400 x 20 x 35q*</t>
  </si>
  <si>
    <t>H 400 x 400 x 30 x 50*</t>
  </si>
  <si>
    <r>
      <t>Britische Universalstützen</t>
    </r>
    <r>
      <rPr>
        <sz val="10"/>
        <rFont val="Arial"/>
        <family val="0"/>
      </rPr>
      <t xml:space="preserve">
Abmessungen: BS 4-1: 1993
Toleranzen: EN 10034: 1993
Oberflächenbeschaffenheit gemäß EN 10163-3: 1991, Klasse C, Untergruppe 1</t>
    </r>
  </si>
  <si>
    <r>
      <t>Poutrelles-pieux britanniques à larges ailes</t>
    </r>
    <r>
      <rPr>
        <sz val="10"/>
        <color indexed="8"/>
        <rFont val="Arial"/>
        <family val="0"/>
      </rPr>
      <t xml:space="preserve">
Dimensions: BS 4-1: 1993
Tolérances: EN 10034: 1993
Etat de surface conforme à EN 10163-3: 1991, classe C, sous-classe 1
</t>
    </r>
  </si>
  <si>
    <r>
      <t>British universal bearing piles with wide flanges</t>
    </r>
    <r>
      <rPr>
        <sz val="10"/>
        <color indexed="8"/>
        <rFont val="Arial"/>
        <family val="0"/>
      </rPr>
      <t xml:space="preserve">
Dimensions: BS 4-1: 1993
Tolerances: EN 10034: 1993
Surface condition according to EN 10163-3:1991, class C, subclass 1
</t>
    </r>
  </si>
  <si>
    <r>
      <t>Britische Breitflanschpfähle</t>
    </r>
    <r>
      <rPr>
        <sz val="10"/>
        <color indexed="8"/>
        <rFont val="Arial"/>
        <family val="0"/>
      </rPr>
      <t xml:space="preserve">
Abmessungen: BS 4-1: 1993
Toleranzen: EN 10034: 1993
Oberflächenbeschaffenheit gemäß EN 10163-3: 1991, Klasse C, Untergruppe 1</t>
    </r>
  </si>
  <si>
    <t>L 152 x 152 x 22.2t/*</t>
  </si>
  <si>
    <t>L 152 x 152 x 25.4t/*</t>
  </si>
  <si>
    <t>L 203 x 203 x 12.7t/*</t>
  </si>
  <si>
    <t>L 203 x 203 x 14.3t/*</t>
  </si>
  <si>
    <t>L 203 x 203 x 15.9t/*</t>
  </si>
  <si>
    <t>L 203 x 203 x 19.0t/*</t>
  </si>
  <si>
    <t>L 203 x 203 x 22.2t/*</t>
  </si>
  <si>
    <t>L 203 x 203 x 25.4t/*</t>
  </si>
  <si>
    <t>L 203 x 203 x 28.6t/*</t>
  </si>
  <si>
    <t>JIS G 3101 - 1995</t>
  </si>
  <si>
    <t>JIS G 3106 - 1995</t>
  </si>
  <si>
    <t>H 100 x 100 x 6 x 8*</t>
  </si>
  <si>
    <t>H 125 x 125 x 6,5 x 9*</t>
  </si>
  <si>
    <t>H 150 x 75 x 5 x 7*</t>
  </si>
  <si>
    <t>H 150 x 150 x 7 x 10*</t>
  </si>
  <si>
    <t>H 175 x 175 x 7,5 x 11*</t>
  </si>
  <si>
    <t>H 200 x 100 x 4,5 x 7*</t>
  </si>
  <si>
    <t>H 200 x 100 x 5,5 x 8*</t>
  </si>
  <si>
    <t>H 200 x 200 x 8 x 12*</t>
  </si>
  <si>
    <t>W 12 x 12 x 106</t>
  </si>
  <si>
    <t>UB 457 x 191 x 67</t>
  </si>
  <si>
    <t>UB 457 x 191 x 74</t>
  </si>
  <si>
    <t>UB 457 x 191 x 82</t>
  </si>
  <si>
    <t>UB 457 x 191 x 89</t>
  </si>
  <si>
    <r>
      <t>I</t>
    </r>
    <r>
      <rPr>
        <vertAlign val="subscript"/>
        <sz val="8"/>
        <color indexed="8"/>
        <rFont val="Arial"/>
        <family val="2"/>
      </rPr>
      <t>y</t>
    </r>
  </si>
  <si>
    <r>
      <t>W</t>
    </r>
    <r>
      <rPr>
        <vertAlign val="subscript"/>
        <sz val="8"/>
        <color indexed="8"/>
        <rFont val="Arial"/>
        <family val="2"/>
      </rPr>
      <t>y</t>
    </r>
  </si>
  <si>
    <r>
      <t>i</t>
    </r>
    <r>
      <rPr>
        <vertAlign val="subscript"/>
        <sz val="8"/>
        <color indexed="8"/>
        <rFont val="Arial"/>
        <family val="2"/>
      </rPr>
      <t>y</t>
    </r>
  </si>
  <si>
    <r>
      <t>i</t>
    </r>
    <r>
      <rPr>
        <vertAlign val="subscript"/>
        <sz val="8"/>
        <color indexed="8"/>
        <rFont val="Arial"/>
        <family val="2"/>
      </rPr>
      <t>z</t>
    </r>
  </si>
  <si>
    <r>
      <t>e</t>
    </r>
    <r>
      <rPr>
        <vertAlign val="subscript"/>
        <sz val="8"/>
        <color indexed="8"/>
        <rFont val="Arial"/>
        <family val="2"/>
      </rPr>
      <t>z.min</t>
    </r>
  </si>
  <si>
    <r>
      <t>e</t>
    </r>
    <r>
      <rPr>
        <vertAlign val="subscript"/>
        <sz val="8"/>
        <color indexed="8"/>
        <rFont val="Arial"/>
        <family val="2"/>
      </rPr>
      <t>z.max</t>
    </r>
  </si>
  <si>
    <r>
      <t>A</t>
    </r>
    <r>
      <rPr>
        <vertAlign val="subscript"/>
        <sz val="8"/>
        <color indexed="8"/>
        <rFont val="Arial"/>
        <family val="2"/>
      </rPr>
      <t>z.net</t>
    </r>
  </si>
  <si>
    <r>
      <t>e</t>
    </r>
    <r>
      <rPr>
        <vertAlign val="subscript"/>
        <sz val="8"/>
        <color indexed="8"/>
        <rFont val="Arial"/>
        <family val="2"/>
      </rPr>
      <t>y.min</t>
    </r>
  </si>
  <si>
    <r>
      <t>e</t>
    </r>
    <r>
      <rPr>
        <vertAlign val="subscript"/>
        <sz val="8"/>
        <color indexed="8"/>
        <rFont val="Arial"/>
        <family val="2"/>
      </rPr>
      <t>y.max</t>
    </r>
  </si>
  <si>
    <r>
      <t>A</t>
    </r>
    <r>
      <rPr>
        <vertAlign val="subscript"/>
        <sz val="8"/>
        <color indexed="8"/>
        <rFont val="Arial"/>
        <family val="2"/>
      </rPr>
      <t>y.net</t>
    </r>
  </si>
  <si>
    <t>L 120 x 80 x 8</t>
  </si>
  <si>
    <t>L 120 x 80 x 10</t>
  </si>
  <si>
    <t>L 120 x 80 x 12</t>
  </si>
  <si>
    <t>L 150 x 90 x 10</t>
  </si>
  <si>
    <t>L 150 x 90 x 11</t>
  </si>
  <si>
    <t>L 150 x 100 x 10</t>
  </si>
  <si>
    <t>Classification ENV 1993-1-1</t>
  </si>
  <si>
    <t>bending y-y</t>
  </si>
  <si>
    <t>S235</t>
  </si>
  <si>
    <t>S355</t>
  </si>
  <si>
    <t>S460</t>
  </si>
  <si>
    <t>Désignation
Designation
Bezeichnung</t>
  </si>
  <si>
    <t>Dimensions
Abmessungen</t>
  </si>
  <si>
    <t>W 40 x 12 x 149</t>
  </si>
  <si>
    <t>W 40 x 12 x 167</t>
  </si>
  <si>
    <t>W 40 x 12 x 183</t>
  </si>
  <si>
    <t>W 40 x 12 x 211</t>
  </si>
  <si>
    <t>W 40 x 12 x 235</t>
  </si>
  <si>
    <t>W 40 x 12 x 264</t>
  </si>
  <si>
    <t>W 40 x 12 x 278</t>
  </si>
  <si>
    <t>W 40 x 12 x 331</t>
  </si>
  <si>
    <r>
      <t>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/m</t>
    </r>
  </si>
  <si>
    <r>
      <t xml:space="preserve"> 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/t</t>
    </r>
  </si>
  <si>
    <r>
      <t>I</t>
    </r>
    <r>
      <rPr>
        <vertAlign val="subscript"/>
        <sz val="12"/>
        <rFont val="Arial"/>
        <family val="2"/>
      </rPr>
      <t>T</t>
    </r>
  </si>
  <si>
    <r>
      <t>y</t>
    </r>
    <r>
      <rPr>
        <vertAlign val="subscript"/>
        <sz val="12"/>
        <rFont val="Arial"/>
        <family val="2"/>
      </rPr>
      <t>s</t>
    </r>
  </si>
  <si>
    <t>HE 260 AA</t>
  </si>
  <si>
    <t>HE 260 A</t>
  </si>
  <si>
    <t>HE 260 B</t>
  </si>
  <si>
    <t>HE 260 M</t>
  </si>
  <si>
    <t>HE 280 AA</t>
  </si>
  <si>
    <t>HE 800 x 444</t>
  </si>
  <si>
    <t>HE 900 x 391</t>
  </si>
  <si>
    <t>HE 900 x 466</t>
  </si>
  <si>
    <t>HL 920 x 342</t>
  </si>
  <si>
    <t>HL 920 x 365</t>
  </si>
  <si>
    <t>HL 920 x 387</t>
  </si>
  <si>
    <t>HL 920 x 417</t>
  </si>
  <si>
    <t>HL 920 x 446</t>
  </si>
  <si>
    <t>HL 920 x 488</t>
  </si>
  <si>
    <t>HL 920 x 534</t>
  </si>
  <si>
    <t>HL 920 x 585</t>
  </si>
  <si>
    <t>HL 920 x 653</t>
  </si>
  <si>
    <t>HL 920 x 784</t>
  </si>
  <si>
    <t>HL 920 x 967</t>
  </si>
  <si>
    <t>HL 1000 x 554</t>
  </si>
  <si>
    <t>HL 1000 x 642</t>
  </si>
  <si>
    <t>HL 1000 x 748</t>
  </si>
  <si>
    <t>HL 1000 x 883</t>
  </si>
  <si>
    <t>HD 260 x 54.1</t>
  </si>
  <si>
    <t>HD 260 x 68.2</t>
  </si>
  <si>
    <t>HD 260 x 93.0</t>
  </si>
  <si>
    <t>HD 260 x 114</t>
  </si>
  <si>
    <t>HD 260 x 142</t>
  </si>
  <si>
    <t>UB 457 x 191 x 98</t>
  </si>
  <si>
    <t>UB 533 x 210 x 82</t>
  </si>
  <si>
    <t>UB 533 x 210 x 92</t>
  </si>
  <si>
    <t>UB 533 x 210 x 101</t>
  </si>
  <si>
    <t>UB 533 x 210 x 109</t>
  </si>
  <si>
    <t>UB 533 x 210 x 122</t>
  </si>
  <si>
    <t>UB 610 x 229 x 101</t>
  </si>
  <si>
    <t>UB 610 x 229 x 113</t>
  </si>
  <si>
    <t>UB 610 x 229 x 125</t>
  </si>
  <si>
    <t>UB 610 x 229 x 140</t>
  </si>
  <si>
    <t>W 36 x 16.5 x 280</t>
  </si>
  <si>
    <t>W 36 x 16.5 x 300</t>
  </si>
  <si>
    <t>W 36 x 16.5 x 328</t>
  </si>
  <si>
    <t>W 36 x 16.5 x 359</t>
  </si>
  <si>
    <t>W 36 x 16.5 x 393</t>
  </si>
  <si>
    <t>W 36 x 16.5 x 439</t>
  </si>
  <si>
    <t>W 36 x 16.5 x 527</t>
  </si>
  <si>
    <t>W 36 x 16.5 x 650</t>
  </si>
  <si>
    <t>L 5 x 5  x 5/16</t>
  </si>
  <si>
    <t>L 5 x 5  x 3/8</t>
  </si>
  <si>
    <t>L 5 x 5  x 7/16</t>
  </si>
  <si>
    <t>L 5 x 5  x 1/2</t>
  </si>
  <si>
    <t>L 5 x 5  x 5/8</t>
  </si>
  <si>
    <t>L 5 x 5  x 3/4</t>
  </si>
  <si>
    <t>L 5 x 5  x 7/8</t>
  </si>
  <si>
    <t>L 6 x 6  x 5/16</t>
  </si>
  <si>
    <t>W 12 x 8 x 40</t>
  </si>
  <si>
    <t>W 12 x 8 x 45</t>
  </si>
  <si>
    <t>W 12 x 8 x 50</t>
  </si>
  <si>
    <t>W 12 x 10 x 53</t>
  </si>
  <si>
    <t>W 12 x 10 x 58</t>
  </si>
  <si>
    <t>HD 400 x 347</t>
  </si>
  <si>
    <t>HD 400 x 382</t>
  </si>
  <si>
    <t>HD 400 x 421</t>
  </si>
  <si>
    <t>HD 400 x 463</t>
  </si>
  <si>
    <t>HD 400 x 509</t>
  </si>
  <si>
    <t>HD 400 x 551</t>
  </si>
  <si>
    <t>HD 400 x 592</t>
  </si>
  <si>
    <t>HD 400 x 634</t>
  </si>
  <si>
    <t>HD 400 x 677</t>
  </si>
  <si>
    <t>HD 400 x 744</t>
  </si>
  <si>
    <t>HD 400 x 818</t>
  </si>
  <si>
    <t>HD 400 x 900</t>
  </si>
  <si>
    <t>HD 400 x 990</t>
  </si>
  <si>
    <t>HD 400 x 1086</t>
  </si>
  <si>
    <t>HP 200 x 43</t>
  </si>
  <si>
    <t>HP 200 x 53</t>
  </si>
  <si>
    <t>HP 220 x 57</t>
  </si>
  <si>
    <t>HP 260 x 75</t>
  </si>
  <si>
    <t>HP 260 x 87</t>
  </si>
  <si>
    <t>HP 305 x 79</t>
  </si>
  <si>
    <t>HE 340 M</t>
  </si>
  <si>
    <t>HE 360 AA</t>
  </si>
  <si>
    <t>HE 360 A</t>
  </si>
  <si>
    <t>MC 230 x 35.6*</t>
  </si>
  <si>
    <t>MC 230 x 37.8*</t>
  </si>
  <si>
    <t>MC 250 x 12.5*</t>
  </si>
  <si>
    <t>MC 250 x 33*</t>
  </si>
  <si>
    <t>MC 250 x 37*</t>
  </si>
  <si>
    <t>MC 250 x 42.4*</t>
  </si>
  <si>
    <t>MC 250 x 50*</t>
  </si>
  <si>
    <t>MC 250 x 61.2*</t>
  </si>
  <si>
    <t>MC 310 x 15.8*</t>
  </si>
  <si>
    <t>MC 310 x 46*</t>
  </si>
  <si>
    <t>MC 310 x 52*</t>
  </si>
  <si>
    <t>MC 310 x 60*</t>
  </si>
  <si>
    <t>MC 310 x 67*</t>
  </si>
  <si>
    <t>MC 310 x 74*</t>
  </si>
  <si>
    <t>MC 330 x 47.3*</t>
  </si>
  <si>
    <t>MC 330 x 52*</t>
  </si>
  <si>
    <t>MC 330 x 60*</t>
  </si>
  <si>
    <t>MC 330 x 74*</t>
  </si>
  <si>
    <t>MC 460 x 63.5*</t>
  </si>
  <si>
    <t>MC 460 x 68.2*</t>
  </si>
  <si>
    <t>MC 460 x 77.2*</t>
  </si>
  <si>
    <t>MC 460 x 86*</t>
  </si>
  <si>
    <t>S 100 x 14.1*</t>
  </si>
  <si>
    <t>S 130 x 15*</t>
  </si>
  <si>
    <t>S 150 x 18.6*</t>
  </si>
  <si>
    <t>S 150 x 25.7*</t>
  </si>
  <si>
    <t>S 200 x 27.4*</t>
  </si>
  <si>
    <t>S 200 x 34*</t>
  </si>
  <si>
    <t>S 250 x 37.8*</t>
  </si>
  <si>
    <t>S 250 x 52*</t>
  </si>
  <si>
    <t>S 310 x 47.3*</t>
  </si>
  <si>
    <t>S 310 x 52*</t>
  </si>
  <si>
    <t>S 310 x 60.7*</t>
  </si>
  <si>
    <t>S 310 x 74*</t>
  </si>
  <si>
    <r>
      <t>W</t>
    </r>
    <r>
      <rPr>
        <vertAlign val="subscript"/>
        <sz val="12"/>
        <rFont val="Arial"/>
        <family val="2"/>
      </rPr>
      <t>pl.z</t>
    </r>
    <r>
      <rPr>
        <sz val="8"/>
        <rFont val="Arial"/>
        <family val="2"/>
      </rPr>
      <t>♦</t>
    </r>
  </si>
  <si>
    <r>
      <t>W</t>
    </r>
    <r>
      <rPr>
        <vertAlign val="subscript"/>
        <sz val="12"/>
        <rFont val="Arial"/>
        <family val="2"/>
      </rPr>
      <t>pl.y</t>
    </r>
    <r>
      <rPr>
        <sz val="8"/>
        <rFont val="Arial"/>
        <family val="2"/>
      </rPr>
      <t>■</t>
    </r>
  </si>
  <si>
    <t>α</t>
  </si>
  <si>
    <t>(D ≈ 1,05 x h, w = 0,25 x D)</t>
  </si>
  <si>
    <t>(D ≈ 1,05 x h, w = 0,5 x D)</t>
  </si>
  <si>
    <t>ACB – Lochstegträger mit runden Öffnungen        
Abmessungen: Die Abmessungen der Lochstegträger sind variabel. Sie können mittels ACB Software optimiert werden  
Schweißnahtausführung nach Berechnung
Oberflächenbeschaffenheit gemäß EN 10163-3: 1991, Klasse C, Untergruppe 1</t>
  </si>
  <si>
    <t>L 200 x 200 x 19</t>
  </si>
  <si>
    <t>L 200 x 200 x 20</t>
  </si>
  <si>
    <t>L 8 x 8 x 1 1/8</t>
  </si>
  <si>
    <r>
      <t>r</t>
    </r>
    <r>
      <rPr>
        <vertAlign val="subscript"/>
        <sz val="8"/>
        <color indexed="8"/>
        <rFont val="Arial"/>
        <family val="2"/>
      </rPr>
      <t>1</t>
    </r>
  </si>
  <si>
    <r>
      <t>r</t>
    </r>
    <r>
      <rPr>
        <vertAlign val="subscript"/>
        <sz val="8"/>
        <color indexed="8"/>
        <rFont val="Arial"/>
        <family val="2"/>
      </rPr>
      <t>2</t>
    </r>
  </si>
  <si>
    <r>
      <t>p</t>
    </r>
    <r>
      <rPr>
        <vertAlign val="subscript"/>
        <sz val="8"/>
        <color indexed="8"/>
        <rFont val="Arial"/>
        <family val="2"/>
      </rPr>
      <t>max</t>
    </r>
  </si>
  <si>
    <r>
      <t>A</t>
    </r>
    <r>
      <rPr>
        <vertAlign val="subscript"/>
        <sz val="8"/>
        <color indexed="8"/>
        <rFont val="Arial"/>
        <family val="2"/>
      </rPr>
      <t>L</t>
    </r>
  </si>
  <si>
    <r>
      <t>A</t>
    </r>
    <r>
      <rPr>
        <vertAlign val="subscript"/>
        <sz val="8"/>
        <color indexed="8"/>
        <rFont val="Arial"/>
        <family val="2"/>
      </rPr>
      <t>G</t>
    </r>
  </si>
  <si>
    <r>
      <t>I</t>
    </r>
    <r>
      <rPr>
        <vertAlign val="subscript"/>
        <sz val="8"/>
        <color indexed="8"/>
        <rFont val="Arial"/>
        <family val="2"/>
      </rPr>
      <t>y</t>
    </r>
  </si>
  <si>
    <r>
      <t>W</t>
    </r>
    <r>
      <rPr>
        <vertAlign val="subscript"/>
        <sz val="8"/>
        <color indexed="8"/>
        <rFont val="Arial"/>
        <family val="2"/>
      </rPr>
      <t>el.y</t>
    </r>
  </si>
  <si>
    <r>
      <t>i</t>
    </r>
    <r>
      <rPr>
        <vertAlign val="subscript"/>
        <sz val="8"/>
        <color indexed="8"/>
        <rFont val="Arial"/>
        <family val="2"/>
      </rPr>
      <t>y</t>
    </r>
  </si>
  <si>
    <r>
      <t>A</t>
    </r>
    <r>
      <rPr>
        <vertAlign val="subscript"/>
        <sz val="8"/>
        <color indexed="8"/>
        <rFont val="Arial"/>
        <family val="2"/>
      </rPr>
      <t>vz</t>
    </r>
  </si>
  <si>
    <r>
      <t>I</t>
    </r>
    <r>
      <rPr>
        <vertAlign val="subscript"/>
        <sz val="8"/>
        <color indexed="8"/>
        <rFont val="Arial"/>
        <family val="2"/>
      </rPr>
      <t>z</t>
    </r>
  </si>
  <si>
    <r>
      <t>W</t>
    </r>
    <r>
      <rPr>
        <vertAlign val="subscript"/>
        <sz val="8"/>
        <color indexed="8"/>
        <rFont val="Arial"/>
        <family val="2"/>
      </rPr>
      <t>z</t>
    </r>
  </si>
  <si>
    <t>W 40 x 16 x 324</t>
  </si>
  <si>
    <t>W 40 x 16 x 362</t>
  </si>
  <si>
    <t>W 40 x 16 x 397</t>
  </si>
  <si>
    <t>W 40 x 16 x 431</t>
  </si>
  <si>
    <t>W 40 x 16 x 503</t>
  </si>
  <si>
    <t>W 40 x 16 x 593</t>
  </si>
  <si>
    <t>W 44 x 16 x 230</t>
  </si>
  <si>
    <t>W 44 x 16 x 262</t>
  </si>
  <si>
    <t>W 16 x 7 x 45</t>
  </si>
  <si>
    <t>W 16 x 7 x 50</t>
  </si>
  <si>
    <t>W 16 x 7 x 57</t>
  </si>
  <si>
    <t>W 18 x 6 x 35</t>
  </si>
  <si>
    <t>W 18 x 6 x 40</t>
  </si>
  <si>
    <t>W 18 x 6 x 46</t>
  </si>
  <si>
    <t>PFC 300 x 90 x 41</t>
  </si>
  <si>
    <t>PFC 300 x 100 x 46</t>
  </si>
  <si>
    <t>PFC 380 x 100 x 54</t>
  </si>
  <si>
    <t>PFC 430 x 100 x 64</t>
  </si>
  <si>
    <t>C 8 x 11.5</t>
  </si>
  <si>
    <t>C 10 x 15.3</t>
  </si>
  <si>
    <t>C 12 x 30</t>
  </si>
  <si>
    <t>C 15 x 33.9</t>
  </si>
  <si>
    <t>C 15 x 40</t>
  </si>
  <si>
    <t>C 15 x 50</t>
  </si>
  <si>
    <t>C 3 x 4.1</t>
  </si>
  <si>
    <r>
      <t>I</t>
    </r>
    <r>
      <rPr>
        <vertAlign val="subscript"/>
        <sz val="8"/>
        <color indexed="8"/>
        <rFont val="Arial"/>
        <family val="2"/>
      </rPr>
      <t>u</t>
    </r>
  </si>
  <si>
    <r>
      <t>i</t>
    </r>
    <r>
      <rPr>
        <vertAlign val="subscript"/>
        <sz val="8"/>
        <color indexed="8"/>
        <rFont val="Arial"/>
        <family val="2"/>
      </rPr>
      <t>u</t>
    </r>
  </si>
  <si>
    <r>
      <t>I</t>
    </r>
    <r>
      <rPr>
        <vertAlign val="subscript"/>
        <sz val="8"/>
        <color indexed="8"/>
        <rFont val="Arial"/>
        <family val="2"/>
      </rPr>
      <t>v</t>
    </r>
  </si>
  <si>
    <r>
      <t>i</t>
    </r>
    <r>
      <rPr>
        <vertAlign val="subscript"/>
        <sz val="8"/>
        <color indexed="8"/>
        <rFont val="Arial"/>
        <family val="2"/>
      </rPr>
      <t>v</t>
    </r>
  </si>
  <si>
    <r>
      <t xml:space="preserve"> I</t>
    </r>
    <r>
      <rPr>
        <vertAlign val="subscript"/>
        <sz val="8"/>
        <color indexed="8"/>
        <rFont val="Arial"/>
        <family val="2"/>
      </rPr>
      <t>yz</t>
    </r>
  </si>
  <si>
    <r>
      <t xml:space="preserve">e </t>
    </r>
    <r>
      <rPr>
        <vertAlign val="subscript"/>
        <sz val="8"/>
        <color indexed="8"/>
        <rFont val="Arial"/>
        <family val="2"/>
      </rPr>
      <t>min</t>
    </r>
  </si>
  <si>
    <r>
      <t>e</t>
    </r>
    <r>
      <rPr>
        <vertAlign val="subscript"/>
        <sz val="8"/>
        <color indexed="8"/>
        <rFont val="Arial"/>
        <family val="2"/>
      </rPr>
      <t xml:space="preserve"> max</t>
    </r>
  </si>
  <si>
    <r>
      <t>A</t>
    </r>
    <r>
      <rPr>
        <vertAlign val="subscript"/>
        <sz val="8"/>
        <color indexed="8"/>
        <rFont val="Arial"/>
        <family val="2"/>
      </rPr>
      <t xml:space="preserve"> net</t>
    </r>
  </si>
  <si>
    <t>L 20 x 20 x 3</t>
  </si>
  <si>
    <t>L 25 x 25 x 3</t>
  </si>
  <si>
    <t>L 25 x 25 x 4</t>
  </si>
  <si>
    <t>L 30 x 30 x 3</t>
  </si>
  <si>
    <t>L 30 x 30 x 4</t>
  </si>
  <si>
    <t>L 35 x 35 x 4</t>
  </si>
  <si>
    <t>L 40 x 40 x 4</t>
  </si>
  <si>
    <t>L 40 x 40 x 5</t>
  </si>
  <si>
    <t>L 45 x 45 x 4.5</t>
  </si>
  <si>
    <t>H 150 x 150 x 7 x 10</t>
  </si>
  <si>
    <t>H 175 x 175 x 7.5 x 11</t>
  </si>
  <si>
    <t>H 200 x 100 x 4.5 x 7</t>
  </si>
  <si>
    <t>L 60 x 60 x 5</t>
  </si>
  <si>
    <r>
      <t>t</t>
    </r>
    <r>
      <rPr>
        <vertAlign val="subscript"/>
        <sz val="12"/>
        <color indexed="8"/>
        <rFont val="Arial"/>
        <family val="2"/>
      </rPr>
      <t>w</t>
    </r>
  </si>
  <si>
    <r>
      <t>t</t>
    </r>
    <r>
      <rPr>
        <vertAlign val="subscript"/>
        <sz val="12"/>
        <color indexed="8"/>
        <rFont val="Arial"/>
        <family val="2"/>
      </rPr>
      <t>f</t>
    </r>
  </si>
  <si>
    <r>
      <t>A</t>
    </r>
    <r>
      <rPr>
        <vertAlign val="subscript"/>
        <sz val="12"/>
        <color indexed="8"/>
        <rFont val="Arial"/>
        <family val="2"/>
      </rPr>
      <t>L</t>
    </r>
  </si>
  <si>
    <r>
      <t>A</t>
    </r>
    <r>
      <rPr>
        <vertAlign val="subscript"/>
        <sz val="12"/>
        <color indexed="8"/>
        <rFont val="Arial"/>
        <family val="2"/>
      </rPr>
      <t>G</t>
    </r>
  </si>
  <si>
    <r>
      <t>I</t>
    </r>
    <r>
      <rPr>
        <vertAlign val="subscript"/>
        <sz val="12"/>
        <color indexed="8"/>
        <rFont val="Arial"/>
        <family val="2"/>
      </rPr>
      <t>y</t>
    </r>
  </si>
  <si>
    <r>
      <t>W</t>
    </r>
    <r>
      <rPr>
        <vertAlign val="subscript"/>
        <sz val="12"/>
        <color indexed="8"/>
        <rFont val="Arial"/>
        <family val="2"/>
      </rPr>
      <t>el.y</t>
    </r>
  </si>
  <si>
    <r>
      <t>i</t>
    </r>
    <r>
      <rPr>
        <vertAlign val="subscript"/>
        <sz val="12"/>
        <color indexed="8"/>
        <rFont val="Arial"/>
        <family val="2"/>
      </rPr>
      <t>y</t>
    </r>
  </si>
  <si>
    <r>
      <t>A</t>
    </r>
    <r>
      <rPr>
        <vertAlign val="subscript"/>
        <sz val="12"/>
        <color indexed="8"/>
        <rFont val="Arial"/>
        <family val="2"/>
      </rPr>
      <t>vz</t>
    </r>
  </si>
  <si>
    <r>
      <t>I</t>
    </r>
    <r>
      <rPr>
        <vertAlign val="subscript"/>
        <sz val="12"/>
        <color indexed="8"/>
        <rFont val="Arial"/>
        <family val="2"/>
      </rPr>
      <t>z</t>
    </r>
  </si>
  <si>
    <r>
      <t>W</t>
    </r>
    <r>
      <rPr>
        <vertAlign val="subscript"/>
        <sz val="12"/>
        <color indexed="8"/>
        <rFont val="Arial"/>
        <family val="2"/>
      </rPr>
      <t>el.z</t>
    </r>
  </si>
  <si>
    <r>
      <t xml:space="preserve"> i</t>
    </r>
    <r>
      <rPr>
        <vertAlign val="subscript"/>
        <sz val="12"/>
        <color indexed="8"/>
        <rFont val="Arial"/>
        <family val="2"/>
      </rPr>
      <t>z</t>
    </r>
  </si>
  <si>
    <r>
      <t>s</t>
    </r>
    <r>
      <rPr>
        <vertAlign val="subscript"/>
        <sz val="12"/>
        <color indexed="8"/>
        <rFont val="Arial"/>
        <family val="2"/>
      </rPr>
      <t>s</t>
    </r>
  </si>
  <si>
    <r>
      <t>m</t>
    </r>
    <r>
      <rPr>
        <vertAlign val="superscript"/>
        <sz val="9"/>
        <color indexed="8"/>
        <rFont val="Arial"/>
        <family val="2"/>
      </rPr>
      <t>2</t>
    </r>
    <r>
      <rPr>
        <sz val="8"/>
        <color indexed="8"/>
        <rFont val="Arial"/>
        <family val="2"/>
      </rPr>
      <t>/m</t>
    </r>
  </si>
  <si>
    <r>
      <t xml:space="preserve"> m</t>
    </r>
    <r>
      <rPr>
        <vertAlign val="superscript"/>
        <sz val="9"/>
        <color indexed="8"/>
        <rFont val="Arial"/>
        <family val="2"/>
      </rPr>
      <t>2</t>
    </r>
    <r>
      <rPr>
        <sz val="8"/>
        <color indexed="8"/>
        <rFont val="Arial"/>
        <family val="2"/>
      </rPr>
      <t>/t</t>
    </r>
  </si>
  <si>
    <r>
      <t>h</t>
    </r>
    <r>
      <rPr>
        <vertAlign val="subscript"/>
        <sz val="12"/>
        <color indexed="8"/>
        <rFont val="Arial"/>
        <family val="2"/>
      </rPr>
      <t>i</t>
    </r>
  </si>
  <si>
    <r>
      <t>p</t>
    </r>
    <r>
      <rPr>
        <vertAlign val="subscript"/>
        <sz val="12"/>
        <color indexed="8"/>
        <rFont val="Arial"/>
        <family val="2"/>
      </rPr>
      <t>min</t>
    </r>
  </si>
  <si>
    <r>
      <t>p</t>
    </r>
    <r>
      <rPr>
        <vertAlign val="subscript"/>
        <sz val="12"/>
        <color indexed="8"/>
        <rFont val="Arial"/>
        <family val="2"/>
      </rPr>
      <t>max</t>
    </r>
  </si>
  <si>
    <r>
      <t>I</t>
    </r>
    <r>
      <rPr>
        <vertAlign val="subscript"/>
        <sz val="12"/>
        <color indexed="8"/>
        <rFont val="Arial"/>
        <family val="2"/>
      </rPr>
      <t>t</t>
    </r>
  </si>
  <si>
    <t>IPE A 100</t>
  </si>
  <si>
    <t>IPE A 120</t>
  </si>
  <si>
    <t>aile</t>
  </si>
  <si>
    <t>kg/m</t>
  </si>
  <si>
    <t xml:space="preserve"> mm</t>
  </si>
  <si>
    <t>mm</t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</si>
  <si>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/m</t>
    </r>
  </si>
  <si>
    <r>
      <t xml:space="preserve">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/t</t>
    </r>
  </si>
  <si>
    <t>cm</t>
  </si>
  <si>
    <t>bending</t>
  </si>
  <si>
    <t>compression</t>
  </si>
  <si>
    <t>comprimée</t>
  </si>
  <si>
    <t>t</t>
  </si>
  <si>
    <r>
      <t>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/m</t>
    </r>
  </si>
  <si>
    <r>
      <t xml:space="preserve">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/t</t>
    </r>
  </si>
  <si>
    <t>W 18 x 7.5 x 60</t>
  </si>
  <si>
    <t>W 18 x 7.5 x 65</t>
  </si>
  <si>
    <t>W 18 x 7.5 x 71</t>
  </si>
  <si>
    <t>W 18 x 11 x 76</t>
  </si>
  <si>
    <t>W 18 x 11 x 86</t>
  </si>
  <si>
    <t>W 18 x 11 x 97</t>
  </si>
  <si>
    <t>W 18 x 11 x 106</t>
  </si>
  <si>
    <t>W 18 x 11 x 119</t>
  </si>
  <si>
    <t>v</t>
  </si>
  <si>
    <t>f</t>
  </si>
  <si>
    <t>a</t>
  </si>
  <si>
    <t>°</t>
  </si>
  <si>
    <r>
      <t>e</t>
    </r>
    <r>
      <rPr>
        <vertAlign val="subscript"/>
        <sz val="12"/>
        <rFont val="Arial"/>
        <family val="2"/>
      </rPr>
      <t>min</t>
    </r>
  </si>
  <si>
    <t>IPE 750 x 137</t>
  </si>
  <si>
    <t>HE 600 x 337</t>
  </si>
  <si>
    <t>HE 600 x 399</t>
  </si>
  <si>
    <t>HE 650 x 343</t>
  </si>
  <si>
    <t>HE 650 x 407</t>
  </si>
  <si>
    <t>HE 700 x 352</t>
  </si>
  <si>
    <t>HE 700 x 418</t>
  </si>
  <si>
    <t>HE 800 x 373</t>
  </si>
  <si>
    <r>
      <t>British parallel flange channels</t>
    </r>
    <r>
      <rPr>
        <sz val="10"/>
        <color indexed="8"/>
        <rFont val="Arial"/>
        <family val="0"/>
      </rPr>
      <t xml:space="preserve">
Dimensions: BS 4-1: 1993
Tolerances: EN 10279: 2000
Surface condition according to EN 10163-3:1991, class C, subclass 1
</t>
    </r>
  </si>
  <si>
    <r>
      <t>Britische U-Profile mit parallelen Flanschen</t>
    </r>
    <r>
      <rPr>
        <sz val="10"/>
        <color indexed="8"/>
        <rFont val="Arial"/>
        <family val="0"/>
      </rPr>
      <t xml:space="preserve">
Abmessungen: BS 4-1: 1993
Toleranzen: EN 10279: 2000
Oberflächenbeschaffenheit gemäß EN 10163-3: 1991, Klasse C, Untergruppe 1</t>
    </r>
  </si>
  <si>
    <r>
      <t>Fers U britanniques à ailes inclinées</t>
    </r>
    <r>
      <rPr>
        <sz val="10"/>
        <rFont val="Arial"/>
        <family val="0"/>
      </rPr>
      <t xml:space="preserve">
Dimensions: BS 4-1: 1993
Tolérances: EN 10279: 2000
Etat de surface conforme à EN 10163-3: 1991, classe C, sous-classe 1
</t>
    </r>
  </si>
  <si>
    <r>
      <t>British channels with taper flanges</t>
    </r>
    <r>
      <rPr>
        <sz val="10"/>
        <rFont val="Arial"/>
        <family val="0"/>
      </rPr>
      <t xml:space="preserve">
Dimensions: BS 4-1: 1993
Tolerances: EN 10279: 2000
Surface condition according to EN 10163-3:1991, class C, subclass 1
</t>
    </r>
  </si>
  <si>
    <r>
      <t>Britische U-Profile mit geneigten</t>
    </r>
    <r>
      <rPr>
        <sz val="10"/>
        <rFont val="Arial"/>
        <family val="0"/>
      </rPr>
      <t xml:space="preserve"> 
inneren Flanschflächen
Abmessungen: BS 4-1: 1993
Toleranzen: EN 10279: 2000
Oberflächenbeschaffenheit gemäß EN 10163-3: 1991, Klasse C, Untergruppe 1</t>
    </r>
  </si>
  <si>
    <r>
      <t>Poutrelles américaines à larges ailes</t>
    </r>
    <r>
      <rPr>
        <sz val="10"/>
        <color indexed="8"/>
        <rFont val="Arial"/>
        <family val="0"/>
      </rPr>
      <t xml:space="preserve">
Dimensions: ASTM A6/A6M - 02
Tolérances: ASTM A6/A6M - 02
</t>
    </r>
  </si>
  <si>
    <r>
      <t>Japanese H sections</t>
    </r>
    <r>
      <rPr>
        <sz val="10"/>
        <rFont val="Arial"/>
        <family val="0"/>
      </rPr>
      <t xml:space="preserve">
Dimensions: JIS G 3192: 2000; JIS A 5526: 1994
Tolerances: JIS G 3192: 2000
</t>
    </r>
  </si>
  <si>
    <r>
      <t>Japanische H-Profile</t>
    </r>
    <r>
      <rPr>
        <sz val="10"/>
        <rFont val="Arial"/>
        <family val="0"/>
      </rPr>
      <t xml:space="preserve">
Abmessungen: JIS G 3192: 2000; JIS A 5526: 1994
Toleranzen: JIS G 3192: 2000</t>
    </r>
  </si>
  <si>
    <r>
      <t>Ø</t>
    </r>
    <r>
      <rPr>
        <vertAlign val="subscript"/>
        <sz val="8"/>
        <color indexed="8"/>
        <rFont val="Arial"/>
        <family val="2"/>
      </rPr>
      <t>z</t>
    </r>
  </si>
  <si>
    <r>
      <t>Ø</t>
    </r>
    <r>
      <rPr>
        <vertAlign val="subscript"/>
        <sz val="8"/>
        <color indexed="8"/>
        <rFont val="Arial"/>
        <family val="2"/>
      </rPr>
      <t>y</t>
    </r>
  </si>
  <si>
    <t>85 x 85+</t>
  </si>
  <si>
    <t>56,0</t>
  </si>
  <si>
    <t>11,30</t>
  </si>
  <si>
    <t>13,19</t>
  </si>
  <si>
    <t>15,07</t>
  </si>
  <si>
    <t>16,96</t>
  </si>
  <si>
    <t>18,84</t>
  </si>
  <si>
    <t>23,55</t>
  </si>
  <si>
    <t>90 x 90+</t>
  </si>
  <si>
    <t>63,6</t>
  </si>
  <si>
    <t>8,16</t>
  </si>
  <si>
    <t>10,21</t>
  </si>
  <si>
    <t>12,25</t>
  </si>
  <si>
    <t>14,29</t>
  </si>
  <si>
    <t>15,31</t>
  </si>
  <si>
    <t>16,33</t>
  </si>
  <si>
    <t>18,37</t>
  </si>
  <si>
    <t>20,41</t>
  </si>
  <si>
    <t>25,51</t>
  </si>
  <si>
    <t>95 x 95+</t>
  </si>
  <si>
    <t>69,9</t>
  </si>
  <si>
    <t>15,39</t>
  </si>
  <si>
    <t>16,49</t>
  </si>
  <si>
    <t>17,58</t>
  </si>
  <si>
    <t>19,78</t>
  </si>
  <si>
    <t>21,98</t>
  </si>
  <si>
    <t>27,48</t>
  </si>
  <si>
    <t>100 x 100+</t>
  </si>
  <si>
    <t>77,5</t>
  </si>
  <si>
    <t>78,5</t>
  </si>
  <si>
    <t>17,66</t>
  </si>
  <si>
    <t>21,20</t>
  </si>
  <si>
    <t>29,44</t>
  </si>
  <si>
    <t>110 x 110+</t>
  </si>
  <si>
    <t>95,0</t>
  </si>
  <si>
    <t>10,05</t>
  </si>
  <si>
    <t>20,10</t>
  </si>
  <si>
    <t>22,61</t>
  </si>
  <si>
    <t>25,12</t>
  </si>
  <si>
    <t>31,40</t>
  </si>
  <si>
    <t>120 x 120+</t>
  </si>
  <si>
    <t>25,43</t>
  </si>
  <si>
    <t>28,26</t>
  </si>
  <si>
    <t>35,33</t>
  </si>
  <si>
    <t>130 x 130+</t>
  </si>
  <si>
    <t>39,25</t>
  </si>
  <si>
    <t>47,1</t>
  </si>
  <si>
    <t>55,0</t>
  </si>
  <si>
    <t>62,8</t>
  </si>
  <si>
    <t>140 x 140+</t>
  </si>
  <si>
    <t>20,72</t>
  </si>
  <si>
    <t>25,91</t>
  </si>
  <si>
    <t>34,54</t>
  </si>
  <si>
    <t>43,18</t>
  </si>
  <si>
    <t>51,8</t>
  </si>
  <si>
    <t>60,4</t>
  </si>
  <si>
    <t>69,1</t>
  </si>
  <si>
    <t>150 x 150+</t>
  </si>
  <si>
    <t>49,06</t>
  </si>
  <si>
    <t>58,9</t>
  </si>
  <si>
    <t>68,7</t>
  </si>
  <si>
    <t>160 x 160+</t>
  </si>
  <si>
    <t>47,10</t>
  </si>
  <si>
    <t>58,88</t>
  </si>
  <si>
    <t>70,7</t>
  </si>
  <si>
    <t>82,4</t>
  </si>
  <si>
    <t>94,2</t>
  </si>
  <si>
    <t>32,97</t>
  </si>
  <si>
    <t>41,21</t>
  </si>
  <si>
    <t>54,95</t>
  </si>
  <si>
    <t>68,69</t>
  </si>
  <si>
    <t>96,2</t>
  </si>
  <si>
    <t>109,9</t>
  </si>
  <si>
    <t>37,68</t>
  </si>
  <si>
    <t>62,80</t>
  </si>
  <si>
    <t>78,50</t>
  </si>
  <si>
    <t>125,6</t>
  </si>
  <si>
    <r>
      <t>W</t>
    </r>
    <r>
      <rPr>
        <vertAlign val="subscript"/>
        <sz val="12"/>
        <color indexed="8"/>
        <rFont val="Arial"/>
        <family val="2"/>
      </rPr>
      <t>pl.y</t>
    </r>
    <r>
      <rPr>
        <sz val="8"/>
        <color indexed="8"/>
        <rFont val="Arial"/>
        <family val="2"/>
      </rPr>
      <t>♦</t>
    </r>
  </si>
  <si>
    <r>
      <t>W</t>
    </r>
    <r>
      <rPr>
        <vertAlign val="subscript"/>
        <sz val="12"/>
        <color indexed="8"/>
        <rFont val="Arial"/>
        <family val="2"/>
      </rPr>
      <t>pl.z</t>
    </r>
    <r>
      <rPr>
        <sz val="8"/>
        <color indexed="8"/>
        <rFont val="Arial"/>
        <family val="2"/>
      </rPr>
      <t>♦</t>
    </r>
  </si>
  <si>
    <r>
      <t>W</t>
    </r>
    <r>
      <rPr>
        <vertAlign val="subscript"/>
        <sz val="12"/>
        <rFont val="Arial"/>
        <family val="2"/>
      </rPr>
      <t>pl.y</t>
    </r>
    <r>
      <rPr>
        <sz val="8"/>
        <rFont val="Arial"/>
        <family val="2"/>
      </rPr>
      <t>♦</t>
    </r>
  </si>
  <si>
    <r>
      <t>European I beams</t>
    </r>
    <r>
      <rPr>
        <sz val="10"/>
        <rFont val="Arial"/>
        <family val="0"/>
      </rPr>
      <t xml:space="preserve">
Dimensions: IPE 80 - 600 in accordance with Euronorm 19-57; IPE A 80 - 600; IPE O 180 - 600; IPE 750
Tolerances: EN 10034: 1993
Surface condition according to EN 10163-3:1991, class C, subclass 1
</t>
    </r>
  </si>
  <si>
    <t>h = b</t>
  </si>
  <si>
    <t>IPE A 550</t>
  </si>
  <si>
    <t>IPE O 550</t>
  </si>
  <si>
    <t>IPE A 600</t>
  </si>
  <si>
    <t>IPE O 600</t>
  </si>
  <si>
    <t>IPE 750 x 147</t>
  </si>
  <si>
    <t>IPE 750 x 173</t>
  </si>
  <si>
    <t>IPE 750 x 196</t>
  </si>
  <si>
    <t>L 2 1/2 x 2 1/2  x 5/16</t>
  </si>
  <si>
    <t>L 2 1/2 x 2 1/2  x 3/8</t>
  </si>
  <si>
    <t>L 2 1/2 x 2 1/2  x 1/2</t>
  </si>
  <si>
    <t>L 3 x 3  x 3/16</t>
  </si>
  <si>
    <t>L 3 x 3  x 1/4</t>
  </si>
  <si>
    <t>L 3 x 3  x 5/16</t>
  </si>
  <si>
    <t>L 3 x 3  x 3/8</t>
  </si>
  <si>
    <t>L 3 x 3  x 7/16</t>
  </si>
  <si>
    <t>L 3 x 3  x 1/2</t>
  </si>
  <si>
    <t>L 3 1/2 x 3 1/2  x 1/4</t>
  </si>
  <si>
    <t>L 3 1/2 x 3 1/2  x 5/16</t>
  </si>
  <si>
    <t>L 3 1/2 x 3 1/2  x 3/8</t>
  </si>
  <si>
    <t>L 3 1/2 x 3 1/2  x 7/16</t>
  </si>
  <si>
    <t>L 3 1/2 x 3 1/2  x 1/2</t>
  </si>
  <si>
    <t>L 4 x 4  x 1/4</t>
  </si>
  <si>
    <t>L 4 x 4  x 5/16</t>
  </si>
  <si>
    <t>L 4 x 4  x 3/8</t>
  </si>
  <si>
    <t>L 4 x 4  x 7/16</t>
  </si>
  <si>
    <t>H 500 x 300 x 11 x 15</t>
  </si>
  <si>
    <t>H 500 x 300 x 11 x 18</t>
  </si>
  <si>
    <t>H 600 x 300 x 12 x 17</t>
  </si>
  <si>
    <t>H 600 x 300 x 12 x 20</t>
  </si>
  <si>
    <t>H 600 x 300 x 14 x 23</t>
  </si>
  <si>
    <t>H 700 x 300 x 13 x 20</t>
  </si>
  <si>
    <t>HD 260 x 172</t>
  </si>
  <si>
    <t>HD 320 x 74.2</t>
  </si>
  <si>
    <t>HD 320 x 97.6</t>
  </si>
  <si>
    <t>HD 320 x 127</t>
  </si>
  <si>
    <t>W 14 x 8 x 43</t>
  </si>
  <si>
    <t>W 14 x 8 x 48</t>
  </si>
  <si>
    <t>W 14 x 8 x 53</t>
  </si>
  <si>
    <t>W 14 x 10 x 61</t>
  </si>
  <si>
    <t>W 14 x 10 x 68</t>
  </si>
  <si>
    <t>W 14 x 10 x 74</t>
  </si>
  <si>
    <t>W 14 x 10 x 82</t>
  </si>
  <si>
    <t>HD 400 x 237</t>
  </si>
  <si>
    <t>HD 400 x 262</t>
  </si>
  <si>
    <t>HD 400 x 287</t>
  </si>
  <si>
    <t>HD 400 x 314</t>
  </si>
  <si>
    <t>HE 220 A</t>
  </si>
  <si>
    <t>HE 220 B</t>
  </si>
  <si>
    <t>HE 220 M</t>
  </si>
  <si>
    <t>HE 240 AA</t>
  </si>
  <si>
    <t>HE 240 A</t>
  </si>
  <si>
    <t>HE 240 B</t>
  </si>
  <si>
    <t>HE 240 M</t>
  </si>
  <si>
    <t>L 4 x 4  x 1/2</t>
  </si>
  <si>
    <t>L 4 x 4  x 5/8</t>
  </si>
  <si>
    <t>L 4 x 4  x 3/4</t>
  </si>
  <si>
    <t>HP 305 x 95</t>
  </si>
  <si>
    <t>HP 305 x 110</t>
  </si>
  <si>
    <t>HP 305 x 126</t>
  </si>
  <si>
    <t>HP 305 x 149</t>
  </si>
  <si>
    <t>HP 305 x 180</t>
  </si>
  <si>
    <t>HP 305 x 186</t>
  </si>
  <si>
    <t>HP 305 x 223</t>
  </si>
  <si>
    <t>HP 320 x 88</t>
  </si>
  <si>
    <t>HP 320 x 103</t>
  </si>
  <si>
    <t>HP 320 x 117</t>
  </si>
  <si>
    <t xml:space="preserve">Dimensions: EU 79-69
Tolérances: EU 59-78
Etat de surface conforme à EN 10163-3: 1991, classe C, sous-classe 1
 </t>
  </si>
  <si>
    <t>Flat bars</t>
  </si>
  <si>
    <t>Square bars</t>
  </si>
  <si>
    <t xml:space="preserve">Dimensions: EU 79-69
Tolerances: EU 59-78
Surface condition according to EN 10163-3: 1991, class C, subclass 1
 </t>
  </si>
  <si>
    <t>Flachstahl</t>
  </si>
  <si>
    <t>Vierkantstahl</t>
  </si>
  <si>
    <r>
      <t>Fers U britanniques à ailes parallèles</t>
    </r>
    <r>
      <rPr>
        <sz val="10"/>
        <color indexed="8"/>
        <rFont val="Arial"/>
        <family val="0"/>
      </rPr>
      <t xml:space="preserve">
Dimensions: BS 4-1: 1993
Tolérances: EN 10279: 2000
Etat de surface conforme à EN 10163-3: 1991, classe C, sous-classe 1
</t>
    </r>
  </si>
  <si>
    <r>
      <t>European wide flange beams</t>
    </r>
    <r>
      <rPr>
        <sz val="10"/>
        <rFont val="Arial"/>
        <family val="2"/>
      </rPr>
      <t xml:space="preserve">
Dim.: HE A, HE B and HE M 100 - 1000 in accordance with Euronorm 53-63; HE AA 100 - 1000; HL 920 - 1100
Tolerances: EN 10034: 1993
HE 100 - 900; HE 1000 AA-M; HL AA-R
A6 - 02
HE with GHE&gt;GHE M; HL 920; HL 1000 with GHL&gt;GHL M
Surface condition according to EN 10163-3:1991, class C, subclass 1
</t>
    </r>
  </si>
  <si>
    <t>HL 920 x 387•</t>
  </si>
  <si>
    <t>HL 920 x 417•</t>
  </si>
  <si>
    <t>HL 920 x 446•</t>
  </si>
  <si>
    <t>HL 920 x 488•</t>
  </si>
  <si>
    <t>HL 920 x 534•</t>
  </si>
  <si>
    <t>HL 920 x 585•</t>
  </si>
  <si>
    <t>HL 920 x 653•</t>
  </si>
  <si>
    <t>HL 920 x 784•</t>
  </si>
  <si>
    <t>HL 920 x 967•</t>
  </si>
  <si>
    <t>HL 1000 AA•</t>
  </si>
  <si>
    <t>HL 1000 A•</t>
  </si>
  <si>
    <t>HL 1000 B•</t>
  </si>
  <si>
    <t>HL 1000 M•</t>
  </si>
  <si>
    <t>HL 1000 x 443•</t>
  </si>
  <si>
    <t>HL 1000 x 483•</t>
  </si>
  <si>
    <t>HL 1000 x 539•</t>
  </si>
  <si>
    <t>HL 1000 x 554•</t>
  </si>
  <si>
    <r>
      <t>U-Profile mit parallelen Flanschen</t>
    </r>
    <r>
      <rPr>
        <sz val="10"/>
        <rFont val="Arial"/>
        <family val="0"/>
      </rPr>
      <t xml:space="preserve">
Abmessungen: DIN 1026-2: 2002-10
Toleranzen: EN 10279: 2000
Oberflächenbeschaffenheit gemäß EN 10163-3: 1991, Klasse C, Untergruppe 1</t>
    </r>
  </si>
  <si>
    <r>
      <t>mm</t>
    </r>
    <r>
      <rPr>
        <vertAlign val="superscript"/>
        <sz val="8"/>
        <rFont val="Arial"/>
        <family val="0"/>
      </rPr>
      <t>6</t>
    </r>
  </si>
  <si>
    <t>UPE 80*</t>
  </si>
  <si>
    <t>UPE 100*</t>
  </si>
  <si>
    <t>L 30 x 30 x 48/-</t>
  </si>
  <si>
    <t>L 35 x 35 x 48/-</t>
  </si>
  <si>
    <t>L 40 x 40 x 48/-</t>
  </si>
  <si>
    <t>L 40 x 40 x 58/-</t>
  </si>
  <si>
    <t>L 50 x 50 x 48/-</t>
  </si>
  <si>
    <t>L 50 x 50 x 58/-</t>
  </si>
  <si>
    <t>HD 320 x 74.2+/*</t>
  </si>
  <si>
    <t>HD 320 x 97.6*</t>
  </si>
  <si>
    <t>HD 260 x 54.1+/*</t>
  </si>
  <si>
    <r>
      <t>Europäische U-Stahl-Normalprofile</t>
    </r>
    <r>
      <rPr>
        <sz val="10"/>
        <rFont val="Arial"/>
        <family val="0"/>
      </rPr>
      <t xml:space="preserve">
Abmessungen: DIN 1026-1: 2000, NF A 45-202 (1983)
Toleranzen: EN 10279: 2000
Oberflächenbeschaffenheit gemäß EN 10163-3: 1991, Klasse C, Untergruppe 1</t>
    </r>
  </si>
  <si>
    <r>
      <t>I</t>
    </r>
    <r>
      <rPr>
        <vertAlign val="subscript"/>
        <sz val="10"/>
        <rFont val="Arial"/>
        <family val="2"/>
      </rPr>
      <t>w</t>
    </r>
  </si>
  <si>
    <r>
      <t>mm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</si>
  <si>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9"/>
        <rFont val="Arial"/>
        <family val="2"/>
      </rPr>
      <t>4</t>
    </r>
  </si>
  <si>
    <r>
      <t>mm</t>
    </r>
    <r>
      <rPr>
        <vertAlign val="superscript"/>
        <sz val="9"/>
        <rFont val="Arial"/>
        <family val="2"/>
      </rPr>
      <t>3</t>
    </r>
  </si>
  <si>
    <r>
      <t>mm</t>
    </r>
    <r>
      <rPr>
        <vertAlign val="superscript"/>
        <sz val="9"/>
        <rFont val="Arial"/>
        <family val="2"/>
      </rPr>
      <t>2</t>
    </r>
  </si>
  <si>
    <r>
      <t>mm</t>
    </r>
    <r>
      <rPr>
        <vertAlign val="superscript"/>
        <sz val="9"/>
        <rFont val="Arial"/>
        <family val="2"/>
      </rPr>
      <t>6</t>
    </r>
  </si>
  <si>
    <r>
      <t>x10</t>
    </r>
    <r>
      <rPr>
        <vertAlign val="superscript"/>
        <sz val="8"/>
        <color indexed="8"/>
        <rFont val="Arial"/>
        <family val="0"/>
      </rPr>
      <t>9</t>
    </r>
  </si>
  <si>
    <t>U 40 x 20*</t>
  </si>
  <si>
    <t>U 50 x 25*</t>
  </si>
  <si>
    <t>U 60 x 30*</t>
  </si>
  <si>
    <t>U 65 x 42*</t>
  </si>
  <si>
    <t>IPE O 330</t>
  </si>
  <si>
    <t>IPE A 360</t>
  </si>
  <si>
    <t>IPE O 360</t>
  </si>
  <si>
    <t>IPE A 400</t>
  </si>
  <si>
    <t>IPE O 400</t>
  </si>
  <si>
    <t>IPE A 450</t>
  </si>
  <si>
    <t>IPE O 450</t>
  </si>
  <si>
    <t>IPE A 500</t>
  </si>
  <si>
    <t>IPE O 500</t>
  </si>
  <si>
    <t>L 2 1/2 x 2 1/2  x 3/16</t>
  </si>
  <si>
    <t>L 2 1/2 x 2 1/2  x 1/4</t>
  </si>
  <si>
    <t>H 400 x 400 x 30 x 50</t>
  </si>
  <si>
    <t>H 500 x 200 x 9 x 14</t>
  </si>
  <si>
    <t>H 500 x 200 x 10 x 16</t>
  </si>
  <si>
    <t>H 500 x 200 x 11 x 19</t>
  </si>
  <si>
    <t>L 1 1/2 x 1 1/2 x 1/4</t>
  </si>
  <si>
    <t>L 1 3/4 x 1 3/4 x 1/8</t>
  </si>
  <si>
    <t>L 1 3/4 x 1 3/4 x 3/16</t>
  </si>
  <si>
    <t>L 1 3/4 x 1 3/4 x 1/4</t>
  </si>
  <si>
    <t>L 2 x 2 x 1/8</t>
  </si>
  <si>
    <t>L 2 x 2 x 3/16</t>
  </si>
  <si>
    <t>L 2 x 2 x 1/4</t>
  </si>
  <si>
    <t>L 2 x 2 x 5/16</t>
  </si>
  <si>
    <t>L 2 x 2 x 3/8</t>
  </si>
  <si>
    <t>H 400 x 400 x 21 x 21</t>
  </si>
  <si>
    <t>H 400 x 400 x 18 x 28</t>
  </si>
  <si>
    <t>H 400 x 400 x 20 x 35</t>
  </si>
  <si>
    <t>UB 305 x 127 x 37+</t>
  </si>
  <si>
    <t>UB 305 x 127 x 42+</t>
  </si>
  <si>
    <t>UB 305 x 127 x 48+</t>
  </si>
  <si>
    <t>UB 305 x 165 x 40+</t>
  </si>
  <si>
    <t>UB 305 x 165 x 46+</t>
  </si>
  <si>
    <t>IPE O 400+</t>
  </si>
  <si>
    <t>IPE A 450•</t>
  </si>
  <si>
    <t>M 24</t>
  </si>
  <si>
    <t>IPE O 450+</t>
  </si>
  <si>
    <t>◊</t>
  </si>
  <si>
    <t>IPE A 240•</t>
  </si>
  <si>
    <t>IPE O 240+</t>
  </si>
  <si>
    <t>IPE A 270•</t>
  </si>
  <si>
    <t>M 16</t>
  </si>
  <si>
    <t>IPE O 270+</t>
  </si>
  <si>
    <t>IPE A 300•</t>
  </si>
  <si>
    <t>IPE O 300+</t>
  </si>
  <si>
    <t>IPE A 330•</t>
  </si>
  <si>
    <t>IPE O 330+</t>
  </si>
  <si>
    <t>IPE A 360•</t>
  </si>
  <si>
    <t>M 22</t>
  </si>
  <si>
    <t>IPE O 360+</t>
  </si>
  <si>
    <t>IPE A 400•</t>
  </si>
  <si>
    <t>IPE 100*</t>
  </si>
  <si>
    <t>IPE A 120•</t>
  </si>
  <si>
    <t>IPE A 140•</t>
  </si>
  <si>
    <t>IPE A 160•</t>
  </si>
  <si>
    <t>IPE A 180•</t>
  </si>
  <si>
    <t>M 10</t>
  </si>
  <si>
    <t>IPE O 180+</t>
  </si>
  <si>
    <t>IPE A 200•</t>
  </si>
  <si>
    <t>IPE O 200+</t>
  </si>
  <si>
    <t>IPE A 220•</t>
  </si>
  <si>
    <t>M 12</t>
  </si>
  <si>
    <t>IPE O 220+</t>
  </si>
  <si>
    <t>C 4 x 7.2</t>
  </si>
  <si>
    <t>C 8 x 13.7</t>
  </si>
  <si>
    <t>C 8 x 18.5</t>
  </si>
  <si>
    <r>
      <t>I</t>
    </r>
    <r>
      <rPr>
        <vertAlign val="subscript"/>
        <sz val="8"/>
        <rFont val="Arial"/>
        <family val="2"/>
      </rPr>
      <t>w</t>
    </r>
  </si>
  <si>
    <r>
      <t>mm</t>
    </r>
    <r>
      <rPr>
        <vertAlign val="superscript"/>
        <sz val="8"/>
        <rFont val="Arial"/>
        <family val="2"/>
      </rPr>
      <t>4</t>
    </r>
  </si>
  <si>
    <r>
      <t>mm</t>
    </r>
    <r>
      <rPr>
        <vertAlign val="superscript"/>
        <sz val="8"/>
        <rFont val="Arial"/>
        <family val="2"/>
      </rPr>
      <t>6</t>
    </r>
  </si>
  <si>
    <r>
      <t>x10</t>
    </r>
    <r>
      <rPr>
        <vertAlign val="superscript"/>
        <sz val="8"/>
        <rFont val="Arial"/>
        <family val="0"/>
      </rPr>
      <t>2</t>
    </r>
  </si>
  <si>
    <r>
      <t>x10</t>
    </r>
    <r>
      <rPr>
        <vertAlign val="superscript"/>
        <sz val="8"/>
        <rFont val="Arial"/>
        <family val="0"/>
      </rPr>
      <t>3</t>
    </r>
  </si>
  <si>
    <r>
      <t>x10</t>
    </r>
    <r>
      <rPr>
        <vertAlign val="superscript"/>
        <sz val="8"/>
        <rFont val="Arial"/>
        <family val="0"/>
      </rPr>
      <t>4</t>
    </r>
  </si>
  <si>
    <r>
      <t>x10</t>
    </r>
    <r>
      <rPr>
        <vertAlign val="superscript"/>
        <sz val="8"/>
        <rFont val="Arial"/>
        <family val="0"/>
      </rPr>
      <t>9</t>
    </r>
  </si>
  <si>
    <r>
      <t>mm</t>
    </r>
    <r>
      <rPr>
        <vertAlign val="superscript"/>
        <sz val="10"/>
        <rFont val="Arial"/>
        <family val="2"/>
      </rPr>
      <t xml:space="preserve">4 </t>
    </r>
  </si>
  <si>
    <r>
      <t>mm</t>
    </r>
    <r>
      <rPr>
        <vertAlign val="superscript"/>
        <sz val="10"/>
        <rFont val="Arial"/>
        <family val="2"/>
      </rPr>
      <t>3</t>
    </r>
  </si>
  <si>
    <r>
      <t>mm</t>
    </r>
    <r>
      <rPr>
        <vertAlign val="superscript"/>
        <sz val="10"/>
        <rFont val="Arial"/>
        <family val="2"/>
      </rPr>
      <t>4</t>
    </r>
  </si>
  <si>
    <r>
      <t>mm</t>
    </r>
    <r>
      <rPr>
        <vertAlign val="superscript"/>
        <sz val="9"/>
        <color indexed="8"/>
        <rFont val="Arial"/>
        <family val="2"/>
      </rPr>
      <t>4</t>
    </r>
  </si>
  <si>
    <r>
      <t>mm</t>
    </r>
    <r>
      <rPr>
        <vertAlign val="superscript"/>
        <sz val="9"/>
        <color indexed="8"/>
        <rFont val="Arial"/>
        <family val="2"/>
      </rPr>
      <t>6</t>
    </r>
  </si>
  <si>
    <t>J 76 x 76 x 13*</t>
  </si>
  <si>
    <t>J 76 x 76 x 15*</t>
  </si>
  <si>
    <r>
      <t>Europäische I-Profile</t>
    </r>
    <r>
      <rPr>
        <sz val="10"/>
        <rFont val="Arial"/>
        <family val="0"/>
      </rPr>
      <t xml:space="preserve">
Abmessungen: IPE 80 - 600 gemäß Euronorm 19-57; IPE A 80 - 600; IPE O 180 - 600; IPE 750
Toleranzen: EN 10034: 1993
Oberflächenbeschaffenheit gemäß EN 10163-3: 1991, Klasse C, Untergruppe 1</t>
    </r>
  </si>
  <si>
    <t>IPE A 500•</t>
  </si>
  <si>
    <t>IPE O 500+</t>
  </si>
  <si>
    <t>IPE A 550•</t>
  </si>
  <si>
    <t xml:space="preserve">IPE 550 </t>
  </si>
  <si>
    <t>IPE O 550+</t>
  </si>
  <si>
    <t>IPE A 600•</t>
  </si>
  <si>
    <t>M 27</t>
  </si>
  <si>
    <t>IPE O 600+</t>
  </si>
  <si>
    <t>IPE 750 x 137*</t>
  </si>
  <si>
    <t>IPE 750 x 173+</t>
  </si>
  <si>
    <r>
      <t>ACB – Castellated beams with circular openings</t>
    </r>
    <r>
      <rPr>
        <sz val="10"/>
        <rFont val="Arial"/>
        <family val="0"/>
      </rPr>
      <t xml:space="preserve">       
Dimensions: The dimensions of the castellated beams are variable. They can be optimised with the ACB software
Execution of the welds according to design
Surface condition according to EN 10163-3: 1991, class C, subclass 1
      </t>
    </r>
  </si>
  <si>
    <r>
      <t xml:space="preserve">ACB – Poutrelles alvéolaires à ouvertures circulaires       
</t>
    </r>
    <r>
      <rPr>
        <sz val="10"/>
        <rFont val="Arial"/>
        <family val="0"/>
      </rPr>
      <t xml:space="preserve">Dimensions: Les dimensions des poutrelles cellulaires sont modulables. Une optimisation est possible à l’aide du logiciel ACB
Exécution des soudures suivant dimensionnement
Etat de surface conforme à EN 10163-3: 1991, classe C, sous-classe 1
       </t>
    </r>
  </si>
  <si>
    <t>Base profile</t>
  </si>
  <si>
    <t>Basisprofil</t>
  </si>
  <si>
    <t>UBP 305 x 305 x 110*</t>
  </si>
  <si>
    <t>UBP 305 x 305 x 126*</t>
  </si>
  <si>
    <t>UBP 305 x 305 x 149*</t>
  </si>
  <si>
    <t>UBP 305 x 305 x 186*</t>
  </si>
  <si>
    <t>UBP 305 x 305 x 223*</t>
  </si>
  <si>
    <t>UBP 356 x 368 x 109*</t>
  </si>
  <si>
    <t>UBP 356 x 368 x 133*</t>
  </si>
  <si>
    <t>UBP 356 x 368 x 152*</t>
  </si>
  <si>
    <t>UC 305 x 305 x 283+</t>
  </si>
  <si>
    <t>UC 356 x 368 x 129+</t>
  </si>
  <si>
    <t>UC 356 x 368 x 153+</t>
  </si>
  <si>
    <t>UC 356 x 368 x 177+</t>
  </si>
  <si>
    <t>UC 356 x 368 x 202+</t>
  </si>
  <si>
    <t>UC 356 x 406 x 235+</t>
  </si>
  <si>
    <t>UC 356 x 406 x 287+</t>
  </si>
  <si>
    <t>UC 152 x 152 x 23*</t>
  </si>
  <si>
    <t>UC 152 x 152 x 30*</t>
  </si>
  <si>
    <t>UC 152 x 152 x 37*</t>
  </si>
  <si>
    <t>UC 203 x 203 x 46+</t>
  </si>
  <si>
    <t>UC 203 x 203 x 52+</t>
  </si>
  <si>
    <t>UC 203 x 203 x 60+</t>
  </si>
  <si>
    <t>UC 203 x 203 x 71+</t>
  </si>
  <si>
    <t>UC 203 x 203 x 86+</t>
  </si>
  <si>
    <t>UC 254 x 254 x 73+</t>
  </si>
  <si>
    <t>UC 254 x 254 x 89+</t>
  </si>
  <si>
    <t>UC 254 x 254 x 107+</t>
  </si>
  <si>
    <t>UC 254 x 254 x 132+</t>
  </si>
  <si>
    <t>UC 254 x 254 x 167+</t>
  </si>
  <si>
    <t>UC 305 x 305 x 97+</t>
  </si>
  <si>
    <t>UC 305 x 305 x 118+</t>
  </si>
  <si>
    <t>UC 305 x 305 x 137+</t>
  </si>
  <si>
    <t>UB 610 x 305 x 149+</t>
  </si>
  <si>
    <t>UB 610 x 305 x 179+</t>
  </si>
  <si>
    <t>UB 610 x 305 x 238+</t>
  </si>
  <si>
    <t>UB 686 x 254 x 125+</t>
  </si>
  <si>
    <t>UB 686 x 254 x 140+</t>
  </si>
  <si>
    <t>UB 686 x 254 x 152+</t>
  </si>
  <si>
    <t>UB 686 x 254 x 170+</t>
  </si>
  <si>
    <t>UB 457 x 191 x 82+</t>
  </si>
  <si>
    <t>UB 457 x 191 x 89+</t>
  </si>
  <si>
    <t>UB 457 x 191 x 98+</t>
  </si>
  <si>
    <t>UB 533 x 210 x 82+</t>
  </si>
  <si>
    <t>UB 533 x 210 x 92+</t>
  </si>
  <si>
    <t>UB 533 x 210 x 101+</t>
  </si>
  <si>
    <t>UB 533 x 210 x 109+</t>
  </si>
  <si>
    <t>UB 533 x 210 x 122+</t>
  </si>
  <si>
    <t>UB 610 x 229 x 101+</t>
  </si>
  <si>
    <t>UB 610 x 229 x 113+</t>
  </si>
  <si>
    <t>UB 610 x 229 x 125+</t>
  </si>
  <si>
    <t>UB 610 x 229 x 140+</t>
  </si>
  <si>
    <t>UB 356 x 171 x 45+</t>
  </si>
  <si>
    <t>UB 356 x 171 x 51+</t>
  </si>
  <si>
    <t>UB 356 x 171 x 57+</t>
  </si>
  <si>
    <t>UB 356 x 171 x 67+</t>
  </si>
  <si>
    <t>UB 406 x 140 x 39+</t>
  </si>
  <si>
    <t>UB 406 x 140 x 46+</t>
  </si>
  <si>
    <t>UB 406 x 178 x 54+</t>
  </si>
  <si>
    <t>UB 406 x 178 x 60+</t>
  </si>
  <si>
    <t>UB 406 x 178 x 67+</t>
  </si>
  <si>
    <t>UB 406 x 178 x 74+</t>
  </si>
  <si>
    <t>UB 457 x 152 x 52+</t>
  </si>
  <si>
    <t>UB 457 x 152 x 60+</t>
  </si>
  <si>
    <t>UB 457 x 152 x 67+</t>
  </si>
  <si>
    <t>UB 457 x 152 x 74+</t>
  </si>
  <si>
    <t>L 70 x 70 x 7</t>
  </si>
  <si>
    <t>L 75 x 75 x 6</t>
  </si>
  <si>
    <t>L 75 x 75 x 8</t>
  </si>
  <si>
    <t>L 80 x 80 x 8</t>
  </si>
  <si>
    <t>L 80 x 80 x 10</t>
  </si>
  <si>
    <t>L 90 x 90 x 7</t>
  </si>
  <si>
    <t>L 90 x 90 x 8</t>
  </si>
  <si>
    <t>L 90 x 90 x 9</t>
  </si>
  <si>
    <t>L 90 x 90 x 10</t>
  </si>
  <si>
    <t>L 3/4 x 3/4 x 1/8</t>
  </si>
  <si>
    <t>L 1 x 1 x 1/8</t>
  </si>
  <si>
    <t>L 1 x 1 x 3/16</t>
  </si>
  <si>
    <t>L 1 x 1 x 1/4</t>
  </si>
  <si>
    <t>L 1 1/4 x 1 1/4 x 1/8</t>
  </si>
  <si>
    <t>IPE A 140</t>
  </si>
  <si>
    <t>IPE A 160</t>
  </si>
  <si>
    <t>IPE A 180</t>
  </si>
  <si>
    <t>IPE O 180</t>
  </si>
  <si>
    <t>IPE A 200</t>
  </si>
  <si>
    <t>IPE O 200</t>
  </si>
  <si>
    <t>IPE A 220</t>
  </si>
  <si>
    <t>IPE O 220</t>
  </si>
  <si>
    <t>IPE A 240</t>
  </si>
  <si>
    <t>IPE O 240</t>
  </si>
  <si>
    <t>IPE A 270</t>
  </si>
  <si>
    <t>UB 254 x 146 x 43+/*</t>
  </si>
  <si>
    <t>UB 305 x 102 x 25+</t>
  </si>
  <si>
    <t>UB 305 x 102 x 28+</t>
  </si>
  <si>
    <t>UB 305 x 102 x 33+</t>
  </si>
  <si>
    <r>
      <t>Ungleichschenkliger Winkelstahlt</t>
    </r>
    <r>
      <rPr>
        <sz val="8.5"/>
        <color indexed="8"/>
        <rFont val="Arial"/>
        <family val="2"/>
      </rPr>
      <t xml:space="preserve">
Abmessungen: EN 10056-1: 1998
Toleranzen: EN 10056-2: 1994
Oberflächenbeschaffenheit gemäß EN 10163-3: 1991, Klasse C, Untergruppe 1</t>
    </r>
  </si>
  <si>
    <t>L 150 x 75 x 9</t>
  </si>
  <si>
    <t>L 150 x 75 x 10</t>
  </si>
  <si>
    <t>L 150 x 75 x 11</t>
  </si>
  <si>
    <t>L 150 x 75 x 12</t>
  </si>
  <si>
    <r>
      <t>Cornières à ailes inégalest</t>
    </r>
    <r>
      <rPr>
        <sz val="8.5"/>
        <color indexed="8"/>
        <rFont val="Arial"/>
        <family val="2"/>
      </rPr>
      <t xml:space="preserve">
Dimensions: EN 10056-1: 1998
Tolérances: EN 10056-2: 1994
Etat de surface conforme à EN 10163-3: 1991, classe C, sous-classe 1
</t>
    </r>
  </si>
  <si>
    <r>
      <t>Cornières à ailes égalest</t>
    </r>
    <r>
      <rPr>
        <sz val="10"/>
        <color indexed="8"/>
        <rFont val="Arial"/>
        <family val="0"/>
      </rPr>
      <t xml:space="preserve">
Dimensions: EN 10056-1: 1998
Tolérances: EN 10056-2: 1994
Etat de surface conforme à EN 10163-3: 1991, classe C, sous-classe 1
</t>
    </r>
  </si>
  <si>
    <r>
      <t>Equal leg anglest</t>
    </r>
    <r>
      <rPr>
        <sz val="10"/>
        <color indexed="8"/>
        <rFont val="Arial"/>
        <family val="0"/>
      </rPr>
      <t xml:space="preserve">
Dimensions: EN 10056-1: 1998
Tolerances: EN 10056-2: 1994
Surface condition according to EN 10163-3: 1991, class C, subclass 1
</t>
    </r>
  </si>
  <si>
    <r>
      <t>Gleichschenkliger Winkelstahlt</t>
    </r>
    <r>
      <rPr>
        <sz val="10"/>
        <color indexed="8"/>
        <rFont val="Arial"/>
        <family val="0"/>
      </rPr>
      <t xml:space="preserve">
Abmessungen: EN 10056-1: 1998
Toleranzen: EN 10056-2: 1994
Oberflächenbeschaffenheit gemäß EN 10163-3: 1991, Klasse C, Untergruppe 1</t>
    </r>
  </si>
  <si>
    <t>axe y-y
axis y-y
Achse y-y</t>
  </si>
  <si>
    <t>axe z-z
axis z-z
Achse z-z</t>
  </si>
  <si>
    <t>H 500 x 200 x 9 x 14*</t>
  </si>
  <si>
    <t>H 500 x 200 x 10 x 16*</t>
  </si>
  <si>
    <t>H 500 x 200 x 11 x 19*</t>
  </si>
  <si>
    <t>H 500 x 300 x 11 x 15*</t>
  </si>
  <si>
    <t>H 500 x 300 x 11 x 18*</t>
  </si>
  <si>
    <t>H 600 x 300 x 12 x 17*</t>
  </si>
  <si>
    <t>H 600 x 300 x 12 x 20*</t>
  </si>
  <si>
    <t>H 600 x 300 x 14 x 23*</t>
  </si>
  <si>
    <t>H 700 x 300 x 13 x 20*</t>
  </si>
  <si>
    <t>H 700 x 300 x 13 x 24*</t>
  </si>
  <si>
    <t>H 800 x 300 x 14 x 22*</t>
  </si>
  <si>
    <t>H 800 x 300 x 14 x 26*</t>
  </si>
  <si>
    <t>H 900 x 300 x 15 x 23*</t>
  </si>
  <si>
    <t>H 900 x 300 x 16 x 28*</t>
  </si>
  <si>
    <t>H 900 x 300 x 18 x 34*</t>
  </si>
  <si>
    <t>H 350 x 350 x 12 x 19q*</t>
  </si>
  <si>
    <t>H 350 x 350 x 19 x 19q*</t>
  </si>
  <si>
    <t>L 127 x 127 x 22.2t/*</t>
  </si>
  <si>
    <t>L 152 x 152 x 7.9t/*</t>
  </si>
  <si>
    <t>L 152 x 152 x 9.5t/*</t>
  </si>
  <si>
    <t>L 152 x 152 x 11.1t/*</t>
  </si>
  <si>
    <t>L 152 x 152 x 12.7t/*</t>
  </si>
  <si>
    <t>L 152 x 152 x 14.3t/*</t>
  </si>
  <si>
    <t>L 152 x 152 x 15.9t/*</t>
  </si>
  <si>
    <t>L 152 x 152 x 19.0t/*</t>
  </si>
  <si>
    <t>C 150 x 15.6*</t>
  </si>
  <si>
    <t>C 150 x 19.3*</t>
  </si>
  <si>
    <t>Dimensions de construction / Dimensions for detailing / Konstruktionsmaße</t>
  </si>
  <si>
    <t>L 130 x 130 x 12</t>
  </si>
  <si>
    <t>HP 8 x 36</t>
  </si>
  <si>
    <t>HP 10 x 42</t>
  </si>
  <si>
    <t>EN 10025:1993</t>
  </si>
  <si>
    <t>W 24 x 9 x 103</t>
  </si>
  <si>
    <t>HP 8 x 29</t>
  </si>
  <si>
    <t>Valeurs statiques
Section properties
Statische Kennwerte</t>
  </si>
  <si>
    <r>
      <t>mm</t>
    </r>
    <r>
      <rPr>
        <vertAlign val="superscript"/>
        <sz val="8"/>
        <rFont val="Arial"/>
        <family val="2"/>
      </rPr>
      <t>2</t>
    </r>
  </si>
  <si>
    <r>
      <t>mm</t>
    </r>
    <r>
      <rPr>
        <vertAlign val="superscript"/>
        <sz val="8"/>
        <rFont val="Arial"/>
        <family val="2"/>
      </rPr>
      <t xml:space="preserve">4 </t>
    </r>
  </si>
  <si>
    <r>
      <t>mm</t>
    </r>
    <r>
      <rPr>
        <vertAlign val="superscript"/>
        <sz val="8"/>
        <rFont val="Arial"/>
        <family val="2"/>
      </rPr>
      <t>3</t>
    </r>
  </si>
  <si>
    <r>
      <t>I</t>
    </r>
    <r>
      <rPr>
        <vertAlign val="subscript"/>
        <sz val="10"/>
        <color indexed="8"/>
        <rFont val="Arial"/>
        <family val="2"/>
      </rPr>
      <t>w</t>
    </r>
  </si>
  <si>
    <r>
      <t>mm</t>
    </r>
    <r>
      <rPr>
        <vertAlign val="superscript"/>
        <sz val="8"/>
        <rFont val="Arial"/>
        <family val="0"/>
      </rPr>
      <t>3</t>
    </r>
  </si>
  <si>
    <r>
      <t>mm</t>
    </r>
    <r>
      <rPr>
        <vertAlign val="superscript"/>
        <sz val="8"/>
        <rFont val="Arial"/>
        <family val="0"/>
      </rPr>
      <t>4</t>
    </r>
  </si>
  <si>
    <t>UBP 305 x 305 x 79*</t>
  </si>
  <si>
    <t>UBP 305 x 305 x 88*</t>
  </si>
  <si>
    <t>UBP 305 x 305 x 95*</t>
  </si>
  <si>
    <t>CH 203 x 89 x 30*</t>
  </si>
  <si>
    <t>CH 229 x 76 x 26*</t>
  </si>
  <si>
    <t>CH 229 x 89 x 33*</t>
  </si>
  <si>
    <t>CH 245 x 76 x 28*</t>
  </si>
  <si>
    <t>CH 245 x 89 x 36*</t>
  </si>
  <si>
    <t>CH 305 x 89 x 42*</t>
  </si>
  <si>
    <t>CH 305 x 102 x 46*</t>
  </si>
  <si>
    <t>CH 305 x 102 x 55*</t>
  </si>
  <si>
    <t>CH 432 x 102 x 65*</t>
  </si>
  <si>
    <r>
      <t>x10</t>
    </r>
    <r>
      <rPr>
        <vertAlign val="superscript"/>
        <sz val="8"/>
        <rFont val="Arial"/>
        <family val="2"/>
      </rPr>
      <t>2</t>
    </r>
  </si>
  <si>
    <r>
      <t>x10</t>
    </r>
    <r>
      <rPr>
        <vertAlign val="superscript"/>
        <sz val="8"/>
        <rFont val="Arial"/>
        <family val="2"/>
      </rPr>
      <t>4</t>
    </r>
  </si>
  <si>
    <r>
      <t>mm</t>
    </r>
    <r>
      <rPr>
        <vertAlign val="superscript"/>
        <sz val="10"/>
        <color indexed="8"/>
        <rFont val="Arial"/>
        <family val="2"/>
      </rPr>
      <t xml:space="preserve">4 </t>
    </r>
  </si>
  <si>
    <r>
      <t>mm</t>
    </r>
    <r>
      <rPr>
        <vertAlign val="superscript"/>
        <sz val="10"/>
        <color indexed="8"/>
        <rFont val="Arial"/>
        <family val="2"/>
      </rPr>
      <t>3</t>
    </r>
  </si>
  <si>
    <r>
      <t>mm</t>
    </r>
    <r>
      <rPr>
        <vertAlign val="superscript"/>
        <sz val="10"/>
        <color indexed="8"/>
        <rFont val="Arial"/>
        <family val="2"/>
      </rPr>
      <t>2</t>
    </r>
  </si>
  <si>
    <r>
      <t>mm</t>
    </r>
    <r>
      <rPr>
        <vertAlign val="superscript"/>
        <sz val="10"/>
        <color indexed="8"/>
        <rFont val="Arial"/>
        <family val="2"/>
      </rPr>
      <t>4</t>
    </r>
  </si>
  <si>
    <r>
      <t>mm</t>
    </r>
    <r>
      <rPr>
        <vertAlign val="superscript"/>
        <sz val="10"/>
        <color indexed="8"/>
        <rFont val="Arial"/>
        <family val="2"/>
      </rPr>
      <t>6</t>
    </r>
  </si>
  <si>
    <t>PFC 100 x 50 x 10*</t>
  </si>
  <si>
    <t>PFC 125 x 65 x 15*</t>
  </si>
  <si>
    <t>PFC 150 x 75 x 18*</t>
  </si>
  <si>
    <t>PFC 150 x 90 x 24*</t>
  </si>
  <si>
    <t>PFC 180 x 75 x 20*</t>
  </si>
  <si>
    <t>PFC 180 x 90 x 26*</t>
  </si>
  <si>
    <t>PFC 200 x 75 x 23*</t>
  </si>
  <si>
    <t>PFC 200 x 90 x 30*</t>
  </si>
  <si>
    <t>PFC 230 x 75 x 26*</t>
  </si>
  <si>
    <t>W 360 x 410 x 216+</t>
  </si>
  <si>
    <t>UB 457 x 152 x 82+</t>
  </si>
  <si>
    <t>UB 457 x 191 x 67+</t>
  </si>
  <si>
    <t>UB 457 x 191 x 74+</t>
  </si>
  <si>
    <t>UB 305 x 165 x 54+</t>
  </si>
  <si>
    <t>UB 356 x 127 x 33+</t>
  </si>
  <si>
    <t>UB 356 x 127 x 39+</t>
  </si>
  <si>
    <t>UB 127 x 76 x 13+/*</t>
  </si>
  <si>
    <t>UB 152 x 89 x 16+/*</t>
  </si>
  <si>
    <t>UB 178 x 102 x 19+/*</t>
  </si>
  <si>
    <t>UB 203 x 102 x 23+/*</t>
  </si>
  <si>
    <t>UB 203 x 133 x 25+/*</t>
  </si>
  <si>
    <t>UB 203 x 133 x 30+/*</t>
  </si>
  <si>
    <t>UB 254 x 102 x 22+/*</t>
  </si>
  <si>
    <t>UB 254 x 102 x 25+/*</t>
  </si>
  <si>
    <t>UB 254 x 102 x 28+/*</t>
  </si>
  <si>
    <t>UB 254 x 146 x 31+/*</t>
  </si>
  <si>
    <t>UB 254 x 146 x 37+/*</t>
  </si>
  <si>
    <t>W 410 x 140 x 38.8+</t>
  </si>
  <si>
    <t>W 410 x 140 x 46.1+</t>
  </si>
  <si>
    <t>W 410 x 180 x 53+</t>
  </si>
  <si>
    <t>W 410 x 180 x 60+</t>
  </si>
  <si>
    <t>W 410 x 180 x 67+</t>
  </si>
  <si>
    <t>W 410 x 180 x 75+</t>
  </si>
  <si>
    <t>W 410 x 180 x 85+</t>
  </si>
  <si>
    <t>W 410 x 260 x 100+</t>
  </si>
  <si>
    <t>W 410 x 260 x 114+</t>
  </si>
  <si>
    <t>W 410 x 260 x 132+</t>
  </si>
  <si>
    <t>W 410 x 260 x 149+</t>
  </si>
  <si>
    <t>W 460 x 150 x 52+</t>
  </si>
  <si>
    <t>W 460 x 150 x 60+</t>
  </si>
  <si>
    <t>W 460 x 150 x 68+</t>
  </si>
  <si>
    <t>W 460 x 190 x 61+/´</t>
  </si>
  <si>
    <t>W 460 x 190 x 67+/´</t>
  </si>
  <si>
    <t>W 460 x 190 x 74+</t>
  </si>
  <si>
    <t>W 460 x 190 x 82+</t>
  </si>
  <si>
    <t>W 460 x 190 x 89+</t>
  </si>
  <si>
    <t>W 460 x 190 x 97+</t>
  </si>
  <si>
    <t>W 460 x 190 x 106+</t>
  </si>
  <si>
    <t>L 89 x 89 x 7.9t/*</t>
  </si>
  <si>
    <t>L 89 x 89 x 9.5t/*</t>
  </si>
  <si>
    <t>L 89 x 89 x 11.1t/*</t>
  </si>
  <si>
    <t>L 89 x 89 x 12.7t/*</t>
  </si>
  <si>
    <t>L 102 x 102 x 6.4t/*</t>
  </si>
  <si>
    <t>L 102 x 102 x 7.9t/*</t>
  </si>
  <si>
    <t>L 102 x 102 x 9.5t/*</t>
  </si>
  <si>
    <t>L 102 x 102 x 11.1t/*</t>
  </si>
  <si>
    <t>L 102 x 102 x 12.7t/*</t>
  </si>
  <si>
    <t>L 102 x 102 x 15.9t/*</t>
  </si>
  <si>
    <t>L 102 x 102 x 19.0t/*</t>
  </si>
  <si>
    <t>L 127 x 127 x 7.9t/*</t>
  </si>
  <si>
    <t>L 127 x 127 x 9.5t/*</t>
  </si>
  <si>
    <t>L 127 x 127 x 11.1t/*</t>
  </si>
  <si>
    <r>
      <t>European channels with taper flanges</t>
    </r>
    <r>
      <rPr>
        <sz val="10"/>
        <rFont val="Arial"/>
        <family val="0"/>
      </rPr>
      <t xml:space="preserve">
Tolerances: EN 10279: 2000
Surface condition according to EN 10163-3: 1991, class C, subclass 1
</t>
    </r>
  </si>
  <si>
    <r>
      <t>Unequal leg anglest</t>
    </r>
    <r>
      <rPr>
        <sz val="8.5"/>
        <color indexed="8"/>
        <rFont val="Arial"/>
        <family val="2"/>
      </rPr>
      <t xml:space="preserve">
Dimensions: EN 10056-1: 1998
Tolerances: EN 10056-2: 1994
Surface condition according to EN 10163-3: 1991, class C, subclass 1
</t>
    </r>
  </si>
  <si>
    <t>W 840 x 295 x 210</t>
  </si>
  <si>
    <t>HP 310 x 79</t>
  </si>
  <si>
    <t>MC 150 x 24,3</t>
  </si>
  <si>
    <t>W 250 x 250 x 167</t>
  </si>
  <si>
    <t>W 410 x 180 x 75</t>
  </si>
  <si>
    <t>W 840 x 295 x 226</t>
  </si>
  <si>
    <t>HP 310 x 93</t>
  </si>
  <si>
    <t>MC 150 x 26,8</t>
  </si>
  <si>
    <t>W 310 x 100 x 21,0</t>
  </si>
  <si>
    <t>W 410 x 180 x 85</t>
  </si>
  <si>
    <t>W 840 x 295 x 251</t>
  </si>
  <si>
    <t>HP 310 x 110</t>
  </si>
  <si>
    <t>MC 180 x 28,4</t>
  </si>
  <si>
    <t>W 310 x 100 x 23,8</t>
  </si>
  <si>
    <t>W 920 x 310 x 201</t>
  </si>
  <si>
    <t>HP 310 x 125</t>
  </si>
  <si>
    <t>MC 180 x 33,8</t>
  </si>
  <si>
    <t>W 310 x 100 x 28,3</t>
  </si>
  <si>
    <t>W 920 x 310 x 223</t>
  </si>
  <si>
    <t>HP 310 x 132</t>
  </si>
  <si>
    <t>MC 200 x 12,6</t>
  </si>
  <si>
    <t>W 310 x 100 x 32,7</t>
  </si>
  <si>
    <t>W 920 x 310 x 238</t>
  </si>
  <si>
    <t>HP 360 x 108</t>
  </si>
  <si>
    <t>MC 200 x 27,8</t>
  </si>
  <si>
    <t>W 310 x 165 x 31</t>
  </si>
  <si>
    <t>W 920 x 310 x 253</t>
  </si>
  <si>
    <t>HP 360 x 132</t>
  </si>
  <si>
    <t>MC 200 x 29,8</t>
  </si>
  <si>
    <t>W 310 x 165 x 38,7</t>
  </si>
  <si>
    <t>W 460 x 150 x 52</t>
  </si>
  <si>
    <t>W 920 x 310 x 271</t>
  </si>
  <si>
    <t>MC 200 x 31,8</t>
  </si>
  <si>
    <t>W 310 x 165 x 44,5</t>
  </si>
  <si>
    <t>W 460 x 150 x 60</t>
  </si>
  <si>
    <t>W 920 x 310 x 289</t>
  </si>
  <si>
    <t>MC 200 x 33,9</t>
  </si>
  <si>
    <t>W 310 x 165 x 52</t>
  </si>
  <si>
    <t>W 460 x 150 x 68</t>
  </si>
  <si>
    <t>W 920 x 310 x 313</t>
  </si>
  <si>
    <t>MC 230 x 35,6</t>
  </si>
  <si>
    <t>W 460 x 190 x 61</t>
  </si>
  <si>
    <r>
      <t>Facteurs de massiveté A</t>
    </r>
    <r>
      <rPr>
        <b/>
        <vertAlign val="subscript"/>
        <sz val="14"/>
        <rFont val="Arial"/>
        <family val="2"/>
      </rPr>
      <t>m</t>
    </r>
    <r>
      <rPr>
        <b/>
        <sz val="14"/>
        <rFont val="Arial"/>
        <family val="2"/>
      </rPr>
      <t>/V et A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>/V [m</t>
    </r>
    <r>
      <rPr>
        <b/>
        <vertAlign val="superscript"/>
        <sz val="14"/>
        <rFont val="Arial"/>
        <family val="2"/>
      </rPr>
      <t>-1</t>
    </r>
    <r>
      <rPr>
        <b/>
        <sz val="14"/>
        <rFont val="Arial"/>
        <family val="2"/>
      </rPr>
      <t>]</t>
    </r>
  </si>
  <si>
    <r>
      <t>Section factors A</t>
    </r>
    <r>
      <rPr>
        <b/>
        <vertAlign val="subscript"/>
        <sz val="14"/>
        <rFont val="Arial"/>
        <family val="2"/>
      </rPr>
      <t>m</t>
    </r>
    <r>
      <rPr>
        <b/>
        <sz val="14"/>
        <rFont val="Arial"/>
        <family val="2"/>
      </rPr>
      <t>/V et A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>/V [m</t>
    </r>
    <r>
      <rPr>
        <b/>
        <vertAlign val="superscript"/>
        <sz val="14"/>
        <rFont val="Arial"/>
        <family val="2"/>
      </rPr>
      <t>-1</t>
    </r>
    <r>
      <rPr>
        <b/>
        <sz val="14"/>
        <rFont val="Arial"/>
        <family val="2"/>
      </rPr>
      <t>]</t>
    </r>
  </si>
  <si>
    <t>W 840 x 295 x 251+</t>
  </si>
  <si>
    <t>W 920 x 310 x 201+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</si>
</sst>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227" formatCode="#,##0&quot; F&quot;;[Red]\-#,##0&quot; F&quot;"/>
    <numFmt numFmtId="229" formatCode="#,##0.00&quot; F&quot;;[Red]\-#,##0.00&quot; F&quot;"/>
    <numFmt numFmtId="234" formatCode="0.0"/>
    <numFmt numFmtId="235" formatCode="0.000"/>
    <numFmt numFmtId="242" formatCode="0.000000"/>
  </numFmts>
  <fonts count="7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Helv"/>
      <family val="0"/>
    </font>
    <font>
      <sz val="8"/>
      <name val="Univers (W1)"/>
      <family val="2"/>
    </font>
    <font>
      <sz val="9"/>
      <name val="Univers (W1)"/>
      <family val="2"/>
    </font>
    <font>
      <sz val="7"/>
      <name val="Univers (W1)"/>
      <family val="2"/>
    </font>
    <font>
      <sz val="10"/>
      <name val="Univers (W1)"/>
      <family val="2"/>
    </font>
    <font>
      <b/>
      <sz val="8"/>
      <name val="Univers (W1)"/>
      <family val="0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  <font>
      <sz val="6"/>
      <name val="Arial"/>
      <family val="2"/>
    </font>
    <font>
      <vertAlign val="subscript"/>
      <sz val="10"/>
      <name val="Arial"/>
      <family val="2"/>
    </font>
    <font>
      <sz val="8"/>
      <color indexed="8"/>
      <name val="Univers (W1)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6"/>
      <color indexed="8"/>
      <name val="Arial"/>
      <family val="2"/>
    </font>
    <font>
      <vertAlign val="superscript"/>
      <sz val="10"/>
      <name val="Arial"/>
      <family val="2"/>
    </font>
    <font>
      <vertAlign val="subscript"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10"/>
      <name val="Arial"/>
      <family val="2"/>
    </font>
    <font>
      <sz val="8"/>
      <color indexed="10"/>
      <name val="Univers (W1)"/>
      <family val="2"/>
    </font>
    <font>
      <sz val="8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Univers (W1)"/>
      <family val="2"/>
    </font>
    <font>
      <vertAlign val="subscript"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Univers (W1)"/>
      <family val="2"/>
    </font>
    <font>
      <sz val="9"/>
      <name val="Geneva"/>
      <family val="0"/>
    </font>
    <font>
      <b/>
      <sz val="7"/>
      <name val="Arial"/>
      <family val="2"/>
    </font>
    <font>
      <b/>
      <sz val="8"/>
      <color indexed="8"/>
      <name val="Univers (W1)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.5"/>
      <name val="Arial Black"/>
      <family val="0"/>
    </font>
    <font>
      <sz val="10"/>
      <name val="Arial Black"/>
      <family val="0"/>
    </font>
    <font>
      <sz val="8.5"/>
      <color indexed="8"/>
      <name val="Arial Black"/>
      <family val="0"/>
    </font>
    <font>
      <sz val="10"/>
      <color indexed="8"/>
      <name val="Arial Black"/>
      <family val="0"/>
    </font>
    <font>
      <sz val="8.5"/>
      <color indexed="8"/>
      <name val="Arial"/>
      <family val="2"/>
    </font>
    <font>
      <sz val="8.5"/>
      <name val="Geneva"/>
      <family val="0"/>
    </font>
    <font>
      <sz val="9"/>
      <color indexed="8"/>
      <name val="Arial Black"/>
      <family val="0"/>
    </font>
    <font>
      <sz val="9"/>
      <name val="Arial Black"/>
      <family val="0"/>
    </font>
    <font>
      <sz val="7"/>
      <color indexed="8"/>
      <name val="Arial Blac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Univers (W1)"/>
      <family val="0"/>
    </font>
    <font>
      <sz val="12"/>
      <name val="Arial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b/>
      <i/>
      <vertAlign val="sub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medium"/>
      <bottom style="dashed"/>
    </border>
    <border>
      <left style="double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double"/>
      <top style="dashed"/>
      <bottom style="medium"/>
    </border>
    <border>
      <left style="double"/>
      <right style="thin"/>
      <top style="dashed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ashed"/>
    </border>
    <border>
      <left style="double"/>
      <right style="medium"/>
      <top style="double"/>
      <bottom style="dashed"/>
    </border>
    <border>
      <left style="thin"/>
      <right style="thin"/>
      <top style="double"/>
      <bottom style="dashed"/>
    </border>
    <border>
      <left style="medium"/>
      <right style="thin"/>
      <top style="double"/>
      <bottom style="dashed"/>
    </border>
    <border>
      <left style="thin"/>
      <right>
        <color indexed="63"/>
      </right>
      <top style="double"/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 style="double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medium"/>
      <top>
        <color indexed="63"/>
      </top>
      <bottom style="dashed"/>
    </border>
    <border>
      <left style="double"/>
      <right>
        <color indexed="63"/>
      </right>
      <top style="double"/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346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23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/>
    </xf>
    <xf numFmtId="2" fontId="10" fillId="0" borderId="1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235" fontId="1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" xfId="0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22" xfId="0" applyNumberFormat="1" applyFont="1" applyFill="1" applyBorder="1" applyAlignment="1">
      <alignment horizontal="center"/>
    </xf>
    <xf numFmtId="0" fontId="21" fillId="0" borderId="23" xfId="0" applyNumberFormat="1" applyFont="1" applyBorder="1" applyAlignment="1">
      <alignment horizontal="center"/>
    </xf>
    <xf numFmtId="0" fontId="21" fillId="0" borderId="22" xfId="0" applyNumberFormat="1" applyFont="1" applyBorder="1" applyAlignment="1">
      <alignment horizontal="left"/>
    </xf>
    <xf numFmtId="0" fontId="21" fillId="0" borderId="24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left"/>
    </xf>
    <xf numFmtId="0" fontId="15" fillId="0" borderId="25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0" fontId="15" fillId="0" borderId="22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left" vertical="center"/>
    </xf>
    <xf numFmtId="0" fontId="39" fillId="0" borderId="0" xfId="0" applyNumberFormat="1" applyFont="1" applyFill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centerContinuous"/>
    </xf>
    <xf numFmtId="0" fontId="22" fillId="0" borderId="24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22" xfId="0" applyNumberFormat="1" applyFont="1" applyFill="1" applyBorder="1" applyAlignment="1">
      <alignment horizontal="left"/>
    </xf>
    <xf numFmtId="0" fontId="21" fillId="0" borderId="24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2" fillId="0" borderId="10" xfId="0" applyFont="1" applyBorder="1" applyAlignment="1">
      <alignment horizontal="centerContinuous"/>
    </xf>
    <xf numFmtId="1" fontId="22" fillId="0" borderId="0" xfId="0" applyNumberFormat="1" applyFont="1" applyAlignment="1">
      <alignment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0" xfId="0" applyFont="1" applyAlignment="1">
      <alignment horizontal="centerContinuous"/>
    </xf>
    <xf numFmtId="1" fontId="22" fillId="0" borderId="0" xfId="0" applyNumberFormat="1" applyFont="1" applyAlignment="1">
      <alignment horizontal="centerContinuous"/>
    </xf>
    <xf numFmtId="1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1" fillId="0" borderId="10" xfId="0" applyNumberFormat="1" applyFont="1" applyBorder="1" applyAlignment="1">
      <alignment horizontal="center"/>
    </xf>
    <xf numFmtId="0" fontId="21" fillId="0" borderId="29" xfId="0" applyNumberFormat="1" applyFont="1" applyBorder="1" applyAlignment="1">
      <alignment horizontal="center"/>
    </xf>
    <xf numFmtId="0" fontId="21" fillId="0" borderId="29" xfId="0" applyNumberFormat="1" applyFont="1" applyFill="1" applyBorder="1" applyAlignment="1">
      <alignment horizontal="left"/>
    </xf>
    <xf numFmtId="0" fontId="5" fillId="0" borderId="0" xfId="30" applyFont="1" applyFill="1" applyAlignment="1">
      <alignment horizontal="left" vertical="center"/>
      <protection/>
    </xf>
    <xf numFmtId="0" fontId="5" fillId="0" borderId="0" xfId="30" applyFont="1" applyFill="1" applyAlignment="1">
      <alignment horizontal="center" vertical="center"/>
      <protection/>
    </xf>
    <xf numFmtId="0" fontId="10" fillId="0" borderId="7" xfId="30" applyFont="1" applyFill="1" applyBorder="1" applyAlignment="1">
      <alignment horizontal="left"/>
      <protection/>
    </xf>
    <xf numFmtId="0" fontId="10" fillId="0" borderId="9" xfId="30" applyFont="1" applyFill="1" applyBorder="1" applyAlignment="1">
      <alignment horizontal="right"/>
      <protection/>
    </xf>
    <xf numFmtId="0" fontId="10" fillId="0" borderId="7" xfId="30" applyFont="1" applyFill="1" applyBorder="1" applyAlignment="1">
      <alignment horizontal="center"/>
      <protection/>
    </xf>
    <xf numFmtId="0" fontId="10" fillId="0" borderId="18" xfId="30" applyFont="1" applyFill="1" applyBorder="1" applyAlignment="1">
      <alignment horizontal="center"/>
      <protection/>
    </xf>
    <xf numFmtId="0" fontId="10" fillId="0" borderId="8" xfId="30" applyFont="1" applyFill="1" applyBorder="1" applyAlignment="1">
      <alignment horizontal="center"/>
      <protection/>
    </xf>
    <xf numFmtId="0" fontId="10" fillId="0" borderId="9" xfId="30" applyFont="1" applyFill="1" applyBorder="1" applyAlignment="1">
      <alignment horizontal="center"/>
      <protection/>
    </xf>
    <xf numFmtId="0" fontId="10" fillId="0" borderId="7" xfId="30" applyFont="1" applyFill="1" applyBorder="1" applyAlignment="1">
      <alignment horizontal="right" wrapText="1"/>
      <protection/>
    </xf>
    <xf numFmtId="0" fontId="40" fillId="0" borderId="0" xfId="30">
      <alignment/>
      <protection/>
    </xf>
    <xf numFmtId="0" fontId="10" fillId="0" borderId="0" xfId="30" applyFont="1" applyFill="1" applyBorder="1" applyAlignment="1">
      <alignment horizontal="left"/>
      <protection/>
    </xf>
    <xf numFmtId="0" fontId="10" fillId="0" borderId="10" xfId="30" applyFont="1" applyFill="1" applyBorder="1" applyAlignment="1">
      <alignment horizontal="right"/>
      <protection/>
    </xf>
    <xf numFmtId="0" fontId="10" fillId="0" borderId="0" xfId="30" applyFont="1" applyFill="1" applyBorder="1" applyAlignment="1">
      <alignment horizontal="center"/>
      <protection/>
    </xf>
    <xf numFmtId="0" fontId="10" fillId="0" borderId="16" xfId="30" applyFont="1" applyFill="1" applyBorder="1" applyAlignment="1">
      <alignment horizontal="center"/>
      <protection/>
    </xf>
    <xf numFmtId="0" fontId="10" fillId="0" borderId="1" xfId="30" applyFont="1" applyFill="1" applyBorder="1" applyAlignment="1">
      <alignment horizontal="center"/>
      <protection/>
    </xf>
    <xf numFmtId="0" fontId="10" fillId="0" borderId="10" xfId="30" applyFont="1" applyFill="1" applyBorder="1" applyAlignment="1">
      <alignment horizontal="center"/>
      <protection/>
    </xf>
    <xf numFmtId="0" fontId="10" fillId="0" borderId="0" xfId="30" applyFont="1" applyFill="1" applyAlignment="1">
      <alignment horizontal="center"/>
      <protection/>
    </xf>
    <xf numFmtId="49" fontId="10" fillId="0" borderId="0" xfId="30" applyNumberFormat="1" applyFont="1" applyFill="1" applyBorder="1" applyAlignment="1">
      <alignment horizontal="center"/>
      <protection/>
    </xf>
    <xf numFmtId="0" fontId="10" fillId="0" borderId="0" xfId="30" applyFont="1" applyFill="1" applyBorder="1" applyAlignment="1">
      <alignment horizontal="center"/>
      <protection/>
    </xf>
    <xf numFmtId="0" fontId="10" fillId="0" borderId="11" xfId="30" applyFont="1" applyFill="1" applyBorder="1" applyAlignment="1">
      <alignment horizontal="left"/>
      <protection/>
    </xf>
    <xf numFmtId="0" fontId="10" fillId="0" borderId="13" xfId="30" applyFont="1" applyFill="1" applyBorder="1" applyAlignment="1">
      <alignment horizontal="right"/>
      <protection/>
    </xf>
    <xf numFmtId="0" fontId="10" fillId="0" borderId="11" xfId="30" applyFont="1" applyFill="1" applyBorder="1" applyAlignment="1">
      <alignment horizontal="center"/>
      <protection/>
    </xf>
    <xf numFmtId="0" fontId="10" fillId="0" borderId="4" xfId="30" applyFont="1" applyFill="1" applyBorder="1" applyAlignment="1">
      <alignment horizontal="center"/>
      <protection/>
    </xf>
    <xf numFmtId="0" fontId="10" fillId="0" borderId="12" xfId="30" applyFont="1" applyFill="1" applyBorder="1" applyAlignment="1">
      <alignment horizontal="center"/>
      <protection/>
    </xf>
    <xf numFmtId="0" fontId="15" fillId="0" borderId="0" xfId="30" applyFont="1">
      <alignment/>
      <protection/>
    </xf>
    <xf numFmtId="0" fontId="15" fillId="0" borderId="0" xfId="30" applyFont="1" applyAlignment="1">
      <alignment horizontal="right"/>
      <protection/>
    </xf>
    <xf numFmtId="0" fontId="15" fillId="0" borderId="0" xfId="30" applyFont="1" applyAlignment="1">
      <alignment horizontal="center"/>
      <protection/>
    </xf>
    <xf numFmtId="0" fontId="15" fillId="0" borderId="0" xfId="30" applyFont="1" applyAlignment="1">
      <alignment horizontal="left"/>
      <protection/>
    </xf>
    <xf numFmtId="0" fontId="15" fillId="0" borderId="0" xfId="30" applyFont="1" applyBorder="1">
      <alignment/>
      <protection/>
    </xf>
    <xf numFmtId="0" fontId="21" fillId="0" borderId="17" xfId="30" applyFont="1" applyBorder="1" applyAlignment="1">
      <alignment horizontal="left"/>
      <protection/>
    </xf>
    <xf numFmtId="0" fontId="21" fillId="0" borderId="26" xfId="30" applyFont="1" applyBorder="1" applyAlignment="1">
      <alignment horizontal="right"/>
      <protection/>
    </xf>
    <xf numFmtId="0" fontId="21" fillId="0" borderId="17" xfId="30" applyFont="1" applyBorder="1" applyAlignment="1">
      <alignment horizontal="center"/>
      <protection/>
    </xf>
    <xf numFmtId="234" fontId="21" fillId="0" borderId="23" xfId="30" applyNumberFormat="1" applyFont="1" applyFill="1" applyBorder="1" applyAlignment="1">
      <alignment horizontal="center"/>
      <protection/>
    </xf>
    <xf numFmtId="234" fontId="21" fillId="0" borderId="17" xfId="30" applyNumberFormat="1" applyFont="1" applyFill="1" applyBorder="1" applyAlignment="1">
      <alignment horizontal="center"/>
      <protection/>
    </xf>
    <xf numFmtId="1" fontId="21" fillId="0" borderId="17" xfId="30" applyNumberFormat="1" applyFont="1" applyBorder="1" applyAlignment="1">
      <alignment horizontal="center"/>
      <protection/>
    </xf>
    <xf numFmtId="234" fontId="21" fillId="0" borderId="17" xfId="30" applyNumberFormat="1" applyFont="1" applyBorder="1" applyAlignment="1">
      <alignment horizontal="center"/>
      <protection/>
    </xf>
    <xf numFmtId="0" fontId="34" fillId="0" borderId="0" xfId="30" applyFont="1" applyFill="1" applyAlignment="1">
      <alignment horizontal="center"/>
      <protection/>
    </xf>
    <xf numFmtId="0" fontId="5" fillId="0" borderId="0" xfId="30" applyFont="1" applyFill="1" applyAlignment="1">
      <alignment horizontal="center"/>
      <protection/>
    </xf>
    <xf numFmtId="0" fontId="9" fillId="0" borderId="0" xfId="30" applyFont="1" applyFill="1" applyAlignment="1">
      <alignment horizontal="center"/>
      <protection/>
    </xf>
    <xf numFmtId="1" fontId="21" fillId="0" borderId="23" xfId="30" applyNumberFormat="1" applyFont="1" applyBorder="1" applyAlignment="1">
      <alignment horizontal="center"/>
      <protection/>
    </xf>
    <xf numFmtId="0" fontId="5" fillId="0" borderId="0" xfId="30" applyFont="1" applyFill="1" applyAlignment="1">
      <alignment horizontal="left"/>
      <protection/>
    </xf>
    <xf numFmtId="0" fontId="5" fillId="0" borderId="0" xfId="30" applyFont="1" applyFill="1" applyAlignment="1">
      <alignment horizontal="right"/>
      <protection/>
    </xf>
    <xf numFmtId="0" fontId="5" fillId="0" borderId="0" xfId="30" applyFont="1" applyFill="1" applyBorder="1" applyAlignment="1">
      <alignment horizontal="center"/>
      <protection/>
    </xf>
    <xf numFmtId="0" fontId="15" fillId="0" borderId="0" xfId="30" applyFont="1" applyFill="1" applyAlignment="1">
      <alignment horizontal="left" vertical="center"/>
      <protection/>
    </xf>
    <xf numFmtId="0" fontId="15" fillId="0" borderId="0" xfId="30" applyFont="1" applyFill="1" applyAlignment="1">
      <alignment horizontal="center" vertical="center"/>
      <protection/>
    </xf>
    <xf numFmtId="0" fontId="10" fillId="0" borderId="7" xfId="30" applyFont="1" applyBorder="1">
      <alignment/>
      <protection/>
    </xf>
    <xf numFmtId="0" fontId="15" fillId="0" borderId="0" xfId="30" applyFont="1" applyFill="1" applyAlignment="1">
      <alignment horizontal="center"/>
      <protection/>
    </xf>
    <xf numFmtId="0" fontId="41" fillId="0" borderId="0" xfId="30" applyFont="1" applyFill="1" applyAlignment="1">
      <alignment horizontal="center"/>
      <protection/>
    </xf>
    <xf numFmtId="0" fontId="15" fillId="0" borderId="0" xfId="30" applyFont="1" applyFill="1" applyAlignment="1">
      <alignment horizontal="left"/>
      <protection/>
    </xf>
    <xf numFmtId="0" fontId="15" fillId="0" borderId="0" xfId="30" applyFont="1" applyFill="1" applyAlignment="1">
      <alignment horizontal="right"/>
      <protection/>
    </xf>
    <xf numFmtId="0" fontId="15" fillId="0" borderId="0" xfId="30" applyFont="1" applyFill="1" applyBorder="1" applyAlignment="1">
      <alignment horizontal="center"/>
      <protection/>
    </xf>
    <xf numFmtId="0" fontId="21" fillId="0" borderId="17" xfId="30" applyNumberFormat="1" applyFont="1" applyBorder="1" applyAlignment="1">
      <alignment horizontal="left"/>
      <protection/>
    </xf>
    <xf numFmtId="0" fontId="21" fillId="0" borderId="26" xfId="30" applyNumberFormat="1" applyFont="1" applyBorder="1" applyAlignment="1">
      <alignment horizontal="right"/>
      <protection/>
    </xf>
    <xf numFmtId="0" fontId="21" fillId="0" borderId="17" xfId="30" applyNumberFormat="1" applyFont="1" applyBorder="1" applyAlignment="1">
      <alignment horizontal="center"/>
      <protection/>
    </xf>
    <xf numFmtId="0" fontId="21" fillId="0" borderId="22" xfId="30" applyNumberFormat="1" applyFont="1" applyBorder="1" applyAlignment="1">
      <alignment horizontal="center"/>
      <protection/>
    </xf>
    <xf numFmtId="0" fontId="21" fillId="0" borderId="23" xfId="30" applyNumberFormat="1" applyFont="1" applyFill="1" applyBorder="1" applyAlignment="1">
      <alignment horizontal="center"/>
      <protection/>
    </xf>
    <xf numFmtId="0" fontId="21" fillId="0" borderId="17" xfId="30" applyNumberFormat="1" applyFont="1" applyFill="1" applyBorder="1" applyAlignment="1">
      <alignment horizontal="center"/>
      <protection/>
    </xf>
    <xf numFmtId="0" fontId="21" fillId="0" borderId="26" xfId="30" applyNumberFormat="1" applyFont="1" applyFill="1" applyBorder="1" applyAlignment="1">
      <alignment horizontal="center"/>
      <protection/>
    </xf>
    <xf numFmtId="0" fontId="21" fillId="0" borderId="26" xfId="30" applyNumberFormat="1" applyFont="1" applyBorder="1" applyAlignment="1">
      <alignment horizontal="center"/>
      <protection/>
    </xf>
    <xf numFmtId="0" fontId="21" fillId="0" borderId="0" xfId="30" applyNumberFormat="1" applyFont="1" applyBorder="1" applyAlignment="1">
      <alignment horizontal="center"/>
      <protection/>
    </xf>
    <xf numFmtId="0" fontId="5" fillId="0" borderId="0" xfId="30" applyNumberFormat="1" applyFont="1" applyFill="1" applyAlignment="1">
      <alignment horizontal="left" vertical="center"/>
      <protection/>
    </xf>
    <xf numFmtId="0" fontId="5" fillId="0" borderId="0" xfId="30" applyNumberFormat="1" applyFont="1" applyFill="1" applyAlignment="1">
      <alignment horizontal="center" vertical="center"/>
      <protection/>
    </xf>
    <xf numFmtId="0" fontId="10" fillId="0" borderId="0" xfId="30" applyNumberFormat="1" applyFont="1" applyFill="1" applyAlignment="1">
      <alignment horizontal="center"/>
      <protection/>
    </xf>
    <xf numFmtId="0" fontId="15" fillId="0" borderId="0" xfId="30" applyNumberFormat="1" applyFont="1">
      <alignment/>
      <protection/>
    </xf>
    <xf numFmtId="0" fontId="15" fillId="0" borderId="0" xfId="30" applyNumberFormat="1" applyFont="1" applyAlignment="1">
      <alignment horizontal="center"/>
      <protection/>
    </xf>
    <xf numFmtId="0" fontId="34" fillId="0" borderId="0" xfId="30" applyNumberFormat="1" applyFont="1" applyFill="1" applyAlignment="1">
      <alignment horizontal="center"/>
      <protection/>
    </xf>
    <xf numFmtId="0" fontId="9" fillId="0" borderId="0" xfId="30" applyNumberFormat="1" applyFont="1" applyFill="1" applyAlignment="1">
      <alignment horizontal="center"/>
      <protection/>
    </xf>
    <xf numFmtId="0" fontId="5" fillId="0" borderId="0" xfId="30" applyNumberFormat="1" applyFont="1" applyFill="1" applyAlignment="1">
      <alignment horizontal="center"/>
      <protection/>
    </xf>
    <xf numFmtId="0" fontId="21" fillId="0" borderId="20" xfId="30" applyNumberFormat="1" applyFont="1" applyBorder="1" applyAlignment="1">
      <alignment horizontal="center"/>
      <protection/>
    </xf>
    <xf numFmtId="0" fontId="21" fillId="0" borderId="0" xfId="30" applyNumberFormat="1" applyFont="1" applyFill="1" applyBorder="1" applyAlignment="1">
      <alignment horizontal="center"/>
      <protection/>
    </xf>
    <xf numFmtId="0" fontId="7" fillId="0" borderId="22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left"/>
    </xf>
    <xf numFmtId="0" fontId="7" fillId="0" borderId="25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left"/>
    </xf>
    <xf numFmtId="0" fontId="35" fillId="0" borderId="22" xfId="0" applyNumberFormat="1" applyFont="1" applyFill="1" applyBorder="1" applyAlignment="1">
      <alignment horizontal="center"/>
    </xf>
    <xf numFmtId="0" fontId="35" fillId="0" borderId="17" xfId="0" applyNumberFormat="1" applyFont="1" applyFill="1" applyBorder="1" applyAlignment="1">
      <alignment horizontal="center"/>
    </xf>
    <xf numFmtId="0" fontId="35" fillId="0" borderId="22" xfId="0" applyNumberFormat="1" applyFont="1" applyFill="1" applyBorder="1" applyAlignment="1">
      <alignment horizontal="left"/>
    </xf>
    <xf numFmtId="0" fontId="35" fillId="0" borderId="25" xfId="0" applyNumberFormat="1" applyFont="1" applyFill="1" applyBorder="1" applyAlignment="1">
      <alignment horizontal="center"/>
    </xf>
    <xf numFmtId="0" fontId="35" fillId="0" borderId="23" xfId="0" applyNumberFormat="1" applyFont="1" applyFill="1" applyBorder="1" applyAlignment="1">
      <alignment horizontal="center"/>
    </xf>
    <xf numFmtId="0" fontId="35" fillId="0" borderId="24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35" fillId="0" borderId="29" xfId="0" applyNumberFormat="1" applyFont="1" applyFill="1" applyBorder="1" applyAlignment="1">
      <alignment horizontal="center"/>
    </xf>
    <xf numFmtId="0" fontId="35" fillId="0" borderId="19" xfId="0" applyNumberFormat="1" applyFont="1" applyFill="1" applyBorder="1" applyAlignment="1">
      <alignment horizontal="center"/>
    </xf>
    <xf numFmtId="0" fontId="35" fillId="0" borderId="20" xfId="0" applyNumberFormat="1" applyFont="1" applyFill="1" applyBorder="1" applyAlignment="1">
      <alignment horizontal="center"/>
    </xf>
    <xf numFmtId="0" fontId="35" fillId="0" borderId="21" xfId="0" applyNumberFormat="1" applyFont="1" applyFill="1" applyBorder="1" applyAlignment="1">
      <alignment horizontal="center"/>
    </xf>
    <xf numFmtId="0" fontId="35" fillId="0" borderId="29" xfId="0" applyNumberFormat="1" applyFont="1" applyFill="1" applyBorder="1" applyAlignment="1">
      <alignment horizontal="left"/>
    </xf>
    <xf numFmtId="0" fontId="35" fillId="0" borderId="21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35" fillId="0" borderId="0" xfId="0" applyNumberFormat="1" applyFont="1" applyAlignment="1">
      <alignment horizontal="center"/>
    </xf>
    <xf numFmtId="0" fontId="22" fillId="0" borderId="7" xfId="0" applyNumberFormat="1" applyFont="1" applyFill="1" applyBorder="1" applyAlignment="1">
      <alignment horizontal="center"/>
    </xf>
    <xf numFmtId="0" fontId="22" fillId="0" borderId="8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/>
    </xf>
    <xf numFmtId="0" fontId="35" fillId="0" borderId="0" xfId="0" applyNumberFormat="1" applyFont="1" applyFill="1" applyBorder="1" applyAlignment="1">
      <alignment horizontal="center"/>
    </xf>
    <xf numFmtId="0" fontId="15" fillId="0" borderId="17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5" fillId="0" borderId="19" xfId="0" applyNumberFormat="1" applyFont="1" applyFill="1" applyBorder="1" applyAlignment="1">
      <alignment horizontal="center"/>
    </xf>
    <xf numFmtId="0" fontId="15" fillId="0" borderId="20" xfId="0" applyNumberFormat="1" applyFont="1" applyFill="1" applyBorder="1" applyAlignment="1">
      <alignment horizontal="center"/>
    </xf>
    <xf numFmtId="0" fontId="15" fillId="0" borderId="21" xfId="0" applyNumberFormat="1" applyFont="1" applyFill="1" applyBorder="1" applyAlignment="1">
      <alignment horizontal="center"/>
    </xf>
    <xf numFmtId="0" fontId="15" fillId="0" borderId="23" xfId="0" applyNumberFormat="1" applyFont="1" applyFill="1" applyBorder="1" applyAlignment="1">
      <alignment horizontal="center"/>
    </xf>
    <xf numFmtId="0" fontId="15" fillId="0" borderId="22" xfId="0" applyNumberFormat="1" applyFont="1" applyFill="1" applyBorder="1" applyAlignment="1">
      <alignment horizontal="left"/>
    </xf>
    <xf numFmtId="0" fontId="15" fillId="0" borderId="24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1" fillId="0" borderId="29" xfId="0" applyNumberFormat="1" applyFont="1" applyFill="1" applyBorder="1" applyAlignment="1">
      <alignment horizontal="center"/>
    </xf>
    <xf numFmtId="0" fontId="21" fillId="0" borderId="25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15" fillId="0" borderId="29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5" fillId="0" borderId="29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5" fillId="0" borderId="21" xfId="0" applyNumberFormat="1" applyFont="1" applyFill="1" applyBorder="1" applyAlignment="1">
      <alignment horizontal="left"/>
    </xf>
    <xf numFmtId="0" fontId="21" fillId="0" borderId="26" xfId="0" applyNumberFormat="1" applyFont="1" applyFill="1" applyBorder="1" applyAlignment="1">
      <alignment horizontal="center"/>
    </xf>
    <xf numFmtId="0" fontId="35" fillId="0" borderId="29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left"/>
    </xf>
    <xf numFmtId="0" fontId="35" fillId="0" borderId="30" xfId="0" applyNumberFormat="1" applyFont="1" applyFill="1" applyBorder="1" applyAlignment="1">
      <alignment horizontal="center"/>
    </xf>
    <xf numFmtId="0" fontId="35" fillId="0" borderId="20" xfId="0" applyNumberFormat="1" applyFont="1" applyFill="1" applyBorder="1" applyAlignment="1">
      <alignment horizontal="center"/>
    </xf>
    <xf numFmtId="0" fontId="35" fillId="0" borderId="19" xfId="0" applyNumberFormat="1" applyFont="1" applyFill="1" applyBorder="1" applyAlignment="1">
      <alignment horizontal="center"/>
    </xf>
    <xf numFmtId="0" fontId="35" fillId="0" borderId="31" xfId="0" applyNumberFormat="1" applyFont="1" applyFill="1" applyBorder="1" applyAlignment="1">
      <alignment horizontal="center"/>
    </xf>
    <xf numFmtId="0" fontId="22" fillId="0" borderId="24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/>
    </xf>
    <xf numFmtId="0" fontId="33" fillId="0" borderId="7" xfId="0" applyNumberFormat="1" applyFont="1" applyBorder="1" applyAlignment="1">
      <alignment horizontal="center"/>
    </xf>
    <xf numFmtId="0" fontId="33" fillId="0" borderId="8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10" xfId="0" applyNumberFormat="1" applyFont="1" applyBorder="1" applyAlignment="1">
      <alignment/>
    </xf>
    <xf numFmtId="0" fontId="10" fillId="0" borderId="2" xfId="0" applyNumberFormat="1" applyFont="1" applyBorder="1" applyAlignment="1">
      <alignment/>
    </xf>
    <xf numFmtId="0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left"/>
    </xf>
    <xf numFmtId="0" fontId="22" fillId="0" borderId="2" xfId="0" applyNumberFormat="1" applyFont="1" applyFill="1" applyBorder="1" applyAlignment="1">
      <alignment horizontal="center"/>
    </xf>
    <xf numFmtId="0" fontId="15" fillId="0" borderId="3" xfId="0" applyNumberFormat="1" applyFont="1" applyBorder="1" applyAlignment="1">
      <alignment horizontal="centerContinuous"/>
    </xf>
    <xf numFmtId="0" fontId="15" fillId="0" borderId="0" xfId="0" applyNumberFormat="1" applyFont="1" applyBorder="1" applyAlignment="1">
      <alignment horizontal="centerContinuous"/>
    </xf>
    <xf numFmtId="0" fontId="15" fillId="0" borderId="6" xfId="0" applyNumberFormat="1" applyFont="1" applyBorder="1" applyAlignment="1">
      <alignment horizontal="centerContinuous"/>
    </xf>
    <xf numFmtId="0" fontId="15" fillId="0" borderId="17" xfId="0" applyNumberFormat="1" applyFont="1" applyBorder="1" applyAlignment="1">
      <alignment horizontal="centerContinuous"/>
    </xf>
    <xf numFmtId="0" fontId="10" fillId="0" borderId="11" xfId="0" applyNumberFormat="1" applyFont="1" applyBorder="1" applyAlignment="1">
      <alignment horizontal="left"/>
    </xf>
    <xf numFmtId="0" fontId="10" fillId="0" borderId="4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left"/>
    </xf>
    <xf numFmtId="0" fontId="15" fillId="0" borderId="35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left"/>
    </xf>
    <xf numFmtId="0" fontId="31" fillId="0" borderId="0" xfId="0" applyNumberFormat="1" applyFont="1" applyAlignment="1">
      <alignment horizontal="center"/>
    </xf>
    <xf numFmtId="0" fontId="2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3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0" fontId="22" fillId="0" borderId="7" xfId="0" applyNumberFormat="1" applyFont="1" applyFill="1" applyBorder="1" applyAlignment="1">
      <alignment horizontal="left"/>
    </xf>
    <xf numFmtId="0" fontId="22" fillId="0" borderId="18" xfId="0" applyNumberFormat="1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center"/>
    </xf>
    <xf numFmtId="0" fontId="22" fillId="0" borderId="36" xfId="0" applyNumberFormat="1" applyFont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center"/>
    </xf>
    <xf numFmtId="0" fontId="37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left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left"/>
    </xf>
    <xf numFmtId="0" fontId="22" fillId="0" borderId="3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0" fontId="22" fillId="0" borderId="1" xfId="0" applyNumberFormat="1" applyFont="1" applyBorder="1" applyAlignment="1">
      <alignment/>
    </xf>
    <xf numFmtId="0" fontId="22" fillId="0" borderId="2" xfId="0" applyNumberFormat="1" applyFont="1" applyBorder="1" applyAlignment="1">
      <alignment/>
    </xf>
    <xf numFmtId="0" fontId="22" fillId="0" borderId="0" xfId="15" applyNumberFormat="1" applyFont="1" applyFill="1" applyBorder="1" applyAlignment="1">
      <alignment horizontal="center"/>
    </xf>
    <xf numFmtId="0" fontId="22" fillId="0" borderId="3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2" fillId="0" borderId="11" xfId="0" applyNumberFormat="1" applyFont="1" applyFill="1" applyBorder="1" applyAlignment="1">
      <alignment horizontal="left"/>
    </xf>
    <xf numFmtId="0" fontId="22" fillId="0" borderId="4" xfId="0" applyNumberFormat="1" applyFont="1" applyFill="1" applyBorder="1" applyAlignment="1">
      <alignment horizontal="center"/>
    </xf>
    <xf numFmtId="0" fontId="22" fillId="0" borderId="4" xfId="0" applyNumberFormat="1" applyFont="1" applyFill="1" applyBorder="1" applyAlignment="1">
      <alignment horizontal="left"/>
    </xf>
    <xf numFmtId="0" fontId="22" fillId="0" borderId="15" xfId="0" applyNumberFormat="1" applyFont="1" applyFill="1" applyBorder="1" applyAlignment="1">
      <alignment horizontal="center"/>
    </xf>
    <xf numFmtId="0" fontId="21" fillId="0" borderId="4" xfId="0" applyNumberFormat="1" applyFont="1" applyBorder="1" applyAlignment="1">
      <alignment horizontal="center"/>
    </xf>
    <xf numFmtId="0" fontId="21" fillId="0" borderId="5" xfId="0" applyNumberFormat="1" applyFont="1" applyBorder="1" applyAlignment="1">
      <alignment horizontal="center"/>
    </xf>
    <xf numFmtId="0" fontId="38" fillId="0" borderId="0" xfId="0" applyNumberFormat="1" applyFont="1" applyBorder="1" applyAlignment="1">
      <alignment/>
    </xf>
    <xf numFmtId="0" fontId="38" fillId="0" borderId="0" xfId="0" applyNumberFormat="1" applyFont="1" applyAlignment="1">
      <alignment/>
    </xf>
    <xf numFmtId="0" fontId="22" fillId="0" borderId="0" xfId="0" applyNumberFormat="1" applyFont="1" applyFill="1" applyAlignment="1">
      <alignment horizontal="center"/>
    </xf>
    <xf numFmtId="0" fontId="10" fillId="0" borderId="7" xfId="0" applyNumberFormat="1" applyFont="1" applyFill="1" applyBorder="1" applyAlignment="1">
      <alignment horizontal="left"/>
    </xf>
    <xf numFmtId="0" fontId="10" fillId="0" borderId="18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center"/>
    </xf>
    <xf numFmtId="0" fontId="10" fillId="0" borderId="36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10" fillId="0" borderId="16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Border="1" applyAlignment="1">
      <alignment/>
    </xf>
    <xf numFmtId="0" fontId="10" fillId="0" borderId="1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15" applyNumberFormat="1" applyFont="1" applyFill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10" fillId="0" borderId="11" xfId="0" applyNumberFormat="1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left"/>
    </xf>
    <xf numFmtId="0" fontId="16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0" fontId="10" fillId="0" borderId="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10" fillId="0" borderId="1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22" fillId="0" borderId="7" xfId="0" applyNumberFormat="1" applyFont="1" applyBorder="1" applyAlignment="1">
      <alignment horizontal="left"/>
    </xf>
    <xf numFmtId="0" fontId="22" fillId="0" borderId="18" xfId="0" applyNumberFormat="1" applyFont="1" applyBorder="1" applyAlignment="1">
      <alignment horizontal="center"/>
    </xf>
    <xf numFmtId="0" fontId="22" fillId="0" borderId="7" xfId="0" applyNumberFormat="1" applyFont="1" applyBorder="1" applyAlignment="1">
      <alignment horizontal="center"/>
    </xf>
    <xf numFmtId="0" fontId="22" fillId="0" borderId="8" xfId="0" applyNumberFormat="1" applyFont="1" applyBorder="1" applyAlignment="1">
      <alignment horizontal="center"/>
    </xf>
    <xf numFmtId="0" fontId="22" fillId="0" borderId="18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Continuous"/>
    </xf>
    <xf numFmtId="0" fontId="22" fillId="0" borderId="0" xfId="0" applyNumberFormat="1" applyFont="1" applyBorder="1" applyAlignment="1">
      <alignment horizontal="left"/>
    </xf>
    <xf numFmtId="0" fontId="22" fillId="0" borderId="16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left"/>
    </xf>
    <xf numFmtId="0" fontId="22" fillId="0" borderId="11" xfId="0" applyNumberFormat="1" applyFont="1" applyBorder="1" applyAlignment="1">
      <alignment horizontal="left"/>
    </xf>
    <xf numFmtId="0" fontId="22" fillId="0" borderId="4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left"/>
    </xf>
    <xf numFmtId="0" fontId="22" fillId="0" borderId="5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/>
    </xf>
    <xf numFmtId="0" fontId="21" fillId="0" borderId="1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horizontal="left"/>
    </xf>
    <xf numFmtId="0" fontId="22" fillId="0" borderId="0" xfId="0" applyNumberFormat="1" applyFont="1" applyBorder="1" applyAlignment="1">
      <alignment/>
    </xf>
    <xf numFmtId="0" fontId="22" fillId="0" borderId="17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35" fillId="0" borderId="0" xfId="0" applyNumberFormat="1" applyFont="1" applyAlignment="1">
      <alignment/>
    </xf>
    <xf numFmtId="0" fontId="35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Fill="1" applyAlignment="1">
      <alignment horizontal="left"/>
    </xf>
    <xf numFmtId="0" fontId="35" fillId="0" borderId="0" xfId="0" applyNumberFormat="1" applyFont="1" applyAlignment="1">
      <alignment horizontal="left"/>
    </xf>
    <xf numFmtId="0" fontId="35" fillId="0" borderId="0" xfId="0" applyNumberFormat="1" applyFont="1" applyBorder="1" applyAlignment="1">
      <alignment horizontal="center"/>
    </xf>
    <xf numFmtId="0" fontId="22" fillId="0" borderId="9" xfId="0" applyNumberFormat="1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left"/>
    </xf>
    <xf numFmtId="0" fontId="22" fillId="0" borderId="3" xfId="0" applyNumberFormat="1" applyFont="1" applyFill="1" applyBorder="1" applyAlignment="1">
      <alignment/>
    </xf>
    <xf numFmtId="0" fontId="22" fillId="0" borderId="0" xfId="0" applyNumberFormat="1" applyFont="1" applyFill="1" applyAlignment="1">
      <alignment/>
    </xf>
    <xf numFmtId="0" fontId="22" fillId="0" borderId="1" xfId="0" applyNumberFormat="1" applyFont="1" applyFill="1" applyBorder="1" applyAlignment="1">
      <alignment/>
    </xf>
    <xf numFmtId="0" fontId="22" fillId="0" borderId="2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3" xfId="0" applyNumberFormat="1" applyFont="1" applyFill="1" applyBorder="1" applyAlignment="1">
      <alignment horizontal="center"/>
    </xf>
    <xf numFmtId="0" fontId="22" fillId="0" borderId="6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2" fillId="0" borderId="23" xfId="0" applyNumberFormat="1" applyFont="1" applyFill="1" applyBorder="1" applyAlignment="1">
      <alignment horizontal="center"/>
    </xf>
    <xf numFmtId="0" fontId="22" fillId="0" borderId="24" xfId="0" applyNumberFormat="1" applyFont="1" applyFill="1" applyBorder="1" applyAlignment="1">
      <alignment horizontal="center"/>
    </xf>
    <xf numFmtId="0" fontId="22" fillId="0" borderId="5" xfId="0" applyNumberFormat="1" applyFont="1" applyFill="1" applyBorder="1" applyAlignment="1">
      <alignment horizontal="center"/>
    </xf>
    <xf numFmtId="0" fontId="35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left"/>
    </xf>
    <xf numFmtId="0" fontId="22" fillId="0" borderId="9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left"/>
    </xf>
    <xf numFmtId="0" fontId="22" fillId="0" borderId="10" xfId="0" applyNumberFormat="1" applyFont="1" applyFill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37" fillId="0" borderId="0" xfId="0" applyNumberFormat="1" applyFont="1" applyFill="1" applyAlignment="1">
      <alignment horizontal="left"/>
    </xf>
    <xf numFmtId="0" fontId="22" fillId="0" borderId="12" xfId="0" applyNumberFormat="1" applyFont="1" applyBorder="1" applyAlignment="1">
      <alignment horizontal="left"/>
    </xf>
    <xf numFmtId="0" fontId="27" fillId="0" borderId="4" xfId="0" applyNumberFormat="1" applyFont="1" applyBorder="1" applyAlignment="1">
      <alignment horizontal="center"/>
    </xf>
    <xf numFmtId="0" fontId="27" fillId="0" borderId="5" xfId="0" applyNumberFormat="1" applyFont="1" applyBorder="1" applyAlignment="1">
      <alignment horizontal="center"/>
    </xf>
    <xf numFmtId="0" fontId="21" fillId="0" borderId="7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center"/>
    </xf>
    <xf numFmtId="0" fontId="15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1" fillId="0" borderId="34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21" fillId="0" borderId="2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2" fillId="0" borderId="12" xfId="0" applyNumberFormat="1" applyFont="1" applyFill="1" applyBorder="1" applyAlignment="1">
      <alignment horizontal="left"/>
    </xf>
    <xf numFmtId="0" fontId="21" fillId="0" borderId="35" xfId="0" applyNumberFormat="1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0" fontId="27" fillId="0" borderId="4" xfId="0" applyNumberFormat="1" applyFont="1" applyFill="1" applyBorder="1" applyAlignment="1">
      <alignment horizontal="center"/>
    </xf>
    <xf numFmtId="0" fontId="27" fillId="0" borderId="5" xfId="0" applyNumberFormat="1" applyFont="1" applyFill="1" applyBorder="1" applyAlignment="1">
      <alignment horizontal="center"/>
    </xf>
    <xf numFmtId="0" fontId="21" fillId="0" borderId="7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left"/>
    </xf>
    <xf numFmtId="0" fontId="21" fillId="0" borderId="17" xfId="0" applyNumberFormat="1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left"/>
    </xf>
    <xf numFmtId="0" fontId="15" fillId="0" borderId="17" xfId="0" applyNumberFormat="1" applyFont="1" applyFill="1" applyBorder="1" applyAlignment="1">
      <alignment horizontal="left"/>
    </xf>
    <xf numFmtId="0" fontId="15" fillId="0" borderId="21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0" fontId="15" fillId="0" borderId="23" xfId="0" applyNumberFormat="1" applyFont="1" applyFill="1" applyBorder="1" applyAlignment="1">
      <alignment horizontal="left"/>
    </xf>
    <xf numFmtId="0" fontId="21" fillId="0" borderId="23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1" fillId="0" borderId="17" xfId="30" applyNumberFormat="1" applyFont="1" applyFill="1" applyBorder="1" applyAlignment="1">
      <alignment horizontal="left"/>
      <protection/>
    </xf>
    <xf numFmtId="0" fontId="21" fillId="0" borderId="17" xfId="30" applyFont="1" applyFill="1" applyBorder="1" applyAlignment="1">
      <alignment horizontal="left"/>
      <protection/>
    </xf>
    <xf numFmtId="0" fontId="15" fillId="0" borderId="21" xfId="30" applyFont="1" applyFill="1" applyBorder="1" applyAlignment="1">
      <alignment horizontal="left"/>
      <protection/>
    </xf>
    <xf numFmtId="0" fontId="22" fillId="0" borderId="2" xfId="0" applyNumberFormat="1" applyFont="1" applyFill="1" applyBorder="1" applyAlignment="1">
      <alignment horizontal="center"/>
    </xf>
    <xf numFmtId="0" fontId="16" fillId="0" borderId="0" xfId="0" applyFont="1" applyAlignment="1">
      <alignment vertical="top" wrapText="1"/>
    </xf>
    <xf numFmtId="0" fontId="45" fillId="0" borderId="0" xfId="0" applyFont="1" applyAlignment="1">
      <alignment horizontal="center" vertical="top" shrinkToFit="1"/>
    </xf>
    <xf numFmtId="0" fontId="16" fillId="0" borderId="0" xfId="0" applyFont="1" applyAlignment="1" applyProtection="1">
      <alignment vertical="top" wrapText="1"/>
      <protection locked="0"/>
    </xf>
    <xf numFmtId="0" fontId="45" fillId="0" borderId="0" xfId="0" applyFont="1" applyAlignment="1">
      <alignment horizontal="center" vertical="center" wrapText="1" shrinkToFit="1"/>
    </xf>
    <xf numFmtId="0" fontId="21" fillId="0" borderId="12" xfId="0" applyNumberFormat="1" applyFont="1" applyBorder="1" applyAlignment="1">
      <alignment horizont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45" fillId="0" borderId="37" xfId="0" applyFont="1" applyBorder="1" applyAlignment="1">
      <alignment horizontal="center" vertical="center" wrapText="1" shrinkToFit="1"/>
    </xf>
    <xf numFmtId="0" fontId="45" fillId="0" borderId="38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2" fontId="21" fillId="2" borderId="23" xfId="0" applyNumberFormat="1" applyFont="1" applyFill="1" applyBorder="1" applyAlignment="1">
      <alignment horizontal="center"/>
    </xf>
    <xf numFmtId="0" fontId="21" fillId="2" borderId="23" xfId="0" applyNumberFormat="1" applyFont="1" applyFill="1" applyBorder="1" applyAlignment="1">
      <alignment horizontal="center"/>
    </xf>
    <xf numFmtId="234" fontId="21" fillId="2" borderId="23" xfId="0" applyNumberFormat="1" applyFont="1" applyFill="1" applyBorder="1" applyAlignment="1">
      <alignment horizontal="center"/>
    </xf>
    <xf numFmtId="1" fontId="21" fillId="2" borderId="23" xfId="0" applyNumberFormat="1" applyFont="1" applyFill="1" applyBorder="1" applyAlignment="1">
      <alignment horizontal="center"/>
    </xf>
    <xf numFmtId="235" fontId="21" fillId="2" borderId="17" xfId="0" applyNumberFormat="1" applyFont="1" applyFill="1" applyBorder="1" applyAlignment="1">
      <alignment horizontal="center"/>
    </xf>
    <xf numFmtId="2" fontId="21" fillId="2" borderId="17" xfId="0" applyNumberFormat="1" applyFont="1" applyFill="1" applyBorder="1" applyAlignment="1">
      <alignment horizontal="center"/>
    </xf>
    <xf numFmtId="234" fontId="21" fillId="2" borderId="22" xfId="0" applyNumberFormat="1" applyFont="1" applyFill="1" applyBorder="1" applyAlignment="1">
      <alignment horizontal="center"/>
    </xf>
    <xf numFmtId="0" fontId="21" fillId="2" borderId="17" xfId="0" applyNumberFormat="1" applyFont="1" applyFill="1" applyBorder="1" applyAlignment="1">
      <alignment horizontal="center"/>
    </xf>
    <xf numFmtId="2" fontId="21" fillId="2" borderId="24" xfId="0" applyNumberFormat="1" applyFont="1" applyFill="1" applyBorder="1" applyAlignment="1">
      <alignment horizontal="center"/>
    </xf>
    <xf numFmtId="0" fontId="21" fillId="2" borderId="22" xfId="0" applyNumberFormat="1" applyFont="1" applyFill="1" applyBorder="1" applyAlignment="1">
      <alignment horizontal="center"/>
    </xf>
    <xf numFmtId="234" fontId="21" fillId="2" borderId="17" xfId="0" applyNumberFormat="1" applyFont="1" applyFill="1" applyBorder="1" applyAlignment="1">
      <alignment horizontal="center"/>
    </xf>
    <xf numFmtId="0" fontId="21" fillId="2" borderId="24" xfId="0" applyNumberFormat="1" applyFont="1" applyFill="1" applyBorder="1" applyAlignment="1">
      <alignment horizontal="center"/>
    </xf>
    <xf numFmtId="234" fontId="21" fillId="2" borderId="24" xfId="0" applyNumberFormat="1" applyFont="1" applyFill="1" applyBorder="1" applyAlignment="1">
      <alignment horizontal="center"/>
    </xf>
    <xf numFmtId="0" fontId="21" fillId="2" borderId="39" xfId="0" applyNumberFormat="1" applyFont="1" applyFill="1" applyBorder="1" applyAlignment="1">
      <alignment horizontal="center"/>
    </xf>
    <xf numFmtId="234" fontId="15" fillId="2" borderId="22" xfId="0" applyNumberFormat="1" applyFont="1" applyFill="1" applyBorder="1" applyAlignment="1">
      <alignment horizontal="center"/>
    </xf>
    <xf numFmtId="0" fontId="15" fillId="2" borderId="22" xfId="0" applyNumberFormat="1" applyFont="1" applyFill="1" applyBorder="1" applyAlignment="1">
      <alignment horizontal="center"/>
    </xf>
    <xf numFmtId="235" fontId="15" fillId="2" borderId="17" xfId="0" applyNumberFormat="1" applyFont="1" applyFill="1" applyBorder="1" applyAlignment="1">
      <alignment horizontal="center"/>
    </xf>
    <xf numFmtId="2" fontId="15" fillId="2" borderId="17" xfId="0" applyNumberFormat="1" applyFont="1" applyFill="1" applyBorder="1" applyAlignment="1">
      <alignment horizontal="center"/>
    </xf>
    <xf numFmtId="0" fontId="15" fillId="2" borderId="17" xfId="0" applyNumberFormat="1" applyFont="1" applyFill="1" applyBorder="1" applyAlignment="1">
      <alignment horizontal="center"/>
    </xf>
    <xf numFmtId="2" fontId="15" fillId="2" borderId="23" xfId="0" applyNumberFormat="1" applyFont="1" applyFill="1" applyBorder="1" applyAlignment="1">
      <alignment horizontal="center"/>
    </xf>
    <xf numFmtId="234" fontId="15" fillId="2" borderId="17" xfId="0" applyNumberFormat="1" applyFont="1" applyFill="1" applyBorder="1" applyAlignment="1">
      <alignment horizontal="center"/>
    </xf>
    <xf numFmtId="1" fontId="21" fillId="2" borderId="17" xfId="0" applyNumberFormat="1" applyFont="1" applyFill="1" applyBorder="1" applyAlignment="1">
      <alignment horizontal="center"/>
    </xf>
    <xf numFmtId="0" fontId="15" fillId="2" borderId="39" xfId="0" applyNumberFormat="1" applyFont="1" applyFill="1" applyBorder="1" applyAlignment="1">
      <alignment horizontal="center"/>
    </xf>
    <xf numFmtId="0" fontId="15" fillId="2" borderId="40" xfId="0" applyNumberFormat="1" applyFont="1" applyFill="1" applyBorder="1" applyAlignment="1">
      <alignment horizontal="center"/>
    </xf>
    <xf numFmtId="0" fontId="15" fillId="2" borderId="23" xfId="0" applyNumberFormat="1" applyFont="1" applyFill="1" applyBorder="1" applyAlignment="1">
      <alignment horizontal="center"/>
    </xf>
    <xf numFmtId="0" fontId="15" fillId="2" borderId="24" xfId="0" applyNumberFormat="1" applyFont="1" applyFill="1" applyBorder="1" applyAlignment="1">
      <alignment horizontal="center"/>
    </xf>
    <xf numFmtId="234" fontId="15" fillId="2" borderId="23" xfId="0" applyNumberFormat="1" applyFont="1" applyFill="1" applyBorder="1" applyAlignment="1">
      <alignment horizontal="center"/>
    </xf>
    <xf numFmtId="0" fontId="21" fillId="2" borderId="40" xfId="0" applyNumberFormat="1" applyFont="1" applyFill="1" applyBorder="1" applyAlignment="1">
      <alignment horizontal="center"/>
    </xf>
    <xf numFmtId="0" fontId="21" fillId="2" borderId="29" xfId="0" applyNumberFormat="1" applyFont="1" applyFill="1" applyBorder="1" applyAlignment="1">
      <alignment horizontal="center"/>
    </xf>
    <xf numFmtId="0" fontId="15" fillId="2" borderId="17" xfId="0" applyNumberFormat="1" applyFont="1" applyFill="1" applyBorder="1" applyAlignment="1">
      <alignment horizontal="left"/>
    </xf>
    <xf numFmtId="0" fontId="15" fillId="2" borderId="22" xfId="0" applyNumberFormat="1" applyFont="1" applyFill="1" applyBorder="1" applyAlignment="1">
      <alignment horizontal="left"/>
    </xf>
    <xf numFmtId="0" fontId="21" fillId="2" borderId="20" xfId="0" applyNumberFormat="1" applyFont="1" applyFill="1" applyBorder="1" applyAlignment="1">
      <alignment horizontal="center"/>
    </xf>
    <xf numFmtId="0" fontId="21" fillId="2" borderId="31" xfId="0" applyNumberFormat="1" applyFont="1" applyFill="1" applyBorder="1" applyAlignment="1">
      <alignment horizontal="center"/>
    </xf>
    <xf numFmtId="234" fontId="21" fillId="2" borderId="31" xfId="0" applyNumberFormat="1" applyFont="1" applyFill="1" applyBorder="1" applyAlignment="1">
      <alignment horizontal="center"/>
    </xf>
    <xf numFmtId="234" fontId="21" fillId="2" borderId="20" xfId="0" applyNumberFormat="1" applyFont="1" applyFill="1" applyBorder="1" applyAlignment="1">
      <alignment horizontal="center"/>
    </xf>
    <xf numFmtId="0" fontId="21" fillId="2" borderId="17" xfId="0" applyNumberFormat="1" applyFont="1" applyFill="1" applyBorder="1" applyAlignment="1">
      <alignment horizontal="left"/>
    </xf>
    <xf numFmtId="0" fontId="21" fillId="2" borderId="22" xfId="0" applyNumberFormat="1" applyFont="1" applyFill="1" applyBorder="1" applyAlignment="1">
      <alignment horizontal="left"/>
    </xf>
    <xf numFmtId="0" fontId="16" fillId="0" borderId="0" xfId="0" applyNumberFormat="1" applyFont="1" applyAlignment="1">
      <alignment vertical="top" wrapText="1"/>
    </xf>
    <xf numFmtId="0" fontId="45" fillId="0" borderId="0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shrinkToFit="1"/>
    </xf>
    <xf numFmtId="0" fontId="18" fillId="0" borderId="12" xfId="0" applyNumberFormat="1" applyFont="1" applyBorder="1" applyAlignment="1">
      <alignment horizontal="center"/>
    </xf>
    <xf numFmtId="0" fontId="21" fillId="2" borderId="23" xfId="0" applyNumberFormat="1" applyFont="1" applyFill="1" applyBorder="1" applyAlignment="1">
      <alignment horizontal="left"/>
    </xf>
    <xf numFmtId="2" fontId="15" fillId="2" borderId="24" xfId="0" applyNumberFormat="1" applyFont="1" applyFill="1" applyBorder="1" applyAlignment="1">
      <alignment horizontal="center"/>
    </xf>
    <xf numFmtId="0" fontId="21" fillId="2" borderId="21" xfId="0" applyNumberFormat="1" applyFont="1" applyFill="1" applyBorder="1" applyAlignment="1">
      <alignment horizontal="left"/>
    </xf>
    <xf numFmtId="0" fontId="15" fillId="2" borderId="19" xfId="0" applyNumberFormat="1" applyFont="1" applyFill="1" applyBorder="1" applyAlignment="1">
      <alignment horizontal="center"/>
    </xf>
    <xf numFmtId="0" fontId="15" fillId="2" borderId="20" xfId="0" applyNumberFormat="1" applyFont="1" applyFill="1" applyBorder="1" applyAlignment="1">
      <alignment horizontal="center"/>
    </xf>
    <xf numFmtId="0" fontId="21" fillId="2" borderId="21" xfId="0" applyNumberFormat="1" applyFont="1" applyFill="1" applyBorder="1" applyAlignment="1">
      <alignment horizontal="center"/>
    </xf>
    <xf numFmtId="0" fontId="15" fillId="2" borderId="29" xfId="0" applyNumberFormat="1" applyFont="1" applyFill="1" applyBorder="1" applyAlignment="1">
      <alignment horizontal="center"/>
    </xf>
    <xf numFmtId="2" fontId="15" fillId="2" borderId="22" xfId="0" applyNumberFormat="1" applyFont="1" applyFill="1" applyBorder="1" applyAlignment="1">
      <alignment horizontal="center"/>
    </xf>
    <xf numFmtId="1" fontId="15" fillId="2" borderId="17" xfId="0" applyNumberFormat="1" applyFont="1" applyFill="1" applyBorder="1" applyAlignment="1">
      <alignment horizontal="center"/>
    </xf>
    <xf numFmtId="0" fontId="21" fillId="2" borderId="25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2" fontId="15" fillId="2" borderId="21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 vertical="center" wrapText="1" shrinkToFit="1"/>
    </xf>
    <xf numFmtId="235" fontId="15" fillId="2" borderId="2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47" fillId="0" borderId="41" xfId="0" applyNumberFormat="1" applyFont="1" applyBorder="1" applyAlignment="1">
      <alignment horizontal="center"/>
    </xf>
    <xf numFmtId="0" fontId="47" fillId="0" borderId="42" xfId="0" applyNumberFormat="1" applyFont="1" applyBorder="1" applyAlignment="1">
      <alignment horizontal="center"/>
    </xf>
    <xf numFmtId="0" fontId="21" fillId="0" borderId="43" xfId="0" applyNumberFormat="1" applyFont="1" applyBorder="1" applyAlignment="1">
      <alignment horizontal="center"/>
    </xf>
    <xf numFmtId="0" fontId="21" fillId="2" borderId="0" xfId="0" applyNumberFormat="1" applyFont="1" applyFill="1" applyBorder="1" applyAlignment="1">
      <alignment horizontal="center"/>
    </xf>
    <xf numFmtId="0" fontId="21" fillId="2" borderId="19" xfId="0" applyNumberFormat="1" applyFont="1" applyFill="1" applyBorder="1" applyAlignment="1">
      <alignment horizontal="center"/>
    </xf>
    <xf numFmtId="1" fontId="21" fillId="2" borderId="22" xfId="0" applyNumberFormat="1" applyFont="1" applyFill="1" applyBorder="1" applyAlignment="1">
      <alignment horizontal="center"/>
    </xf>
    <xf numFmtId="234" fontId="21" fillId="2" borderId="29" xfId="0" applyNumberFormat="1" applyFont="1" applyFill="1" applyBorder="1" applyAlignment="1">
      <alignment horizontal="center"/>
    </xf>
    <xf numFmtId="0" fontId="21" fillId="2" borderId="29" xfId="0" applyNumberFormat="1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5" fillId="0" borderId="11" xfId="30" applyFont="1" applyFill="1" applyBorder="1" applyAlignment="1">
      <alignment horizontal="left" vertical="center"/>
      <protection/>
    </xf>
    <xf numFmtId="0" fontId="15" fillId="0" borderId="13" xfId="30" applyFont="1" applyFill="1" applyBorder="1" applyAlignment="1">
      <alignment horizontal="right" vertical="center"/>
      <protection/>
    </xf>
    <xf numFmtId="0" fontId="15" fillId="0" borderId="11" xfId="30" applyFont="1" applyFill="1" applyBorder="1" applyAlignment="1">
      <alignment horizontal="center" vertical="center"/>
      <protection/>
    </xf>
    <xf numFmtId="0" fontId="15" fillId="0" borderId="12" xfId="30" applyFont="1" applyFill="1" applyBorder="1" applyAlignment="1">
      <alignment horizontal="center" vertical="center"/>
      <protection/>
    </xf>
    <xf numFmtId="0" fontId="22" fillId="0" borderId="4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5" fillId="0" borderId="17" xfId="0" applyNumberFormat="1" applyFont="1" applyFill="1" applyBorder="1" applyAlignment="1">
      <alignment horizontal="left"/>
    </xf>
    <xf numFmtId="234" fontId="35" fillId="0" borderId="22" xfId="0" applyNumberFormat="1" applyFont="1" applyFill="1" applyBorder="1" applyAlignment="1">
      <alignment horizontal="center"/>
    </xf>
    <xf numFmtId="235" fontId="35" fillId="0" borderId="17" xfId="0" applyNumberFormat="1" applyFont="1" applyFill="1" applyBorder="1" applyAlignment="1">
      <alignment horizontal="center"/>
    </xf>
    <xf numFmtId="1" fontId="35" fillId="0" borderId="17" xfId="0" applyNumberFormat="1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2" fontId="35" fillId="0" borderId="23" xfId="0" applyNumberFormat="1" applyFont="1" applyFill="1" applyBorder="1" applyAlignment="1">
      <alignment horizontal="center"/>
    </xf>
    <xf numFmtId="0" fontId="35" fillId="0" borderId="39" xfId="0" applyNumberFormat="1" applyFont="1" applyFill="1" applyBorder="1" applyAlignment="1">
      <alignment horizontal="center"/>
    </xf>
    <xf numFmtId="0" fontId="35" fillId="0" borderId="40" xfId="0" applyNumberFormat="1" applyFont="1" applyFill="1" applyBorder="1" applyAlignment="1">
      <alignment horizontal="center"/>
    </xf>
    <xf numFmtId="234" fontId="35" fillId="0" borderId="29" xfId="0" applyNumberFormat="1" applyFont="1" applyFill="1" applyBorder="1" applyAlignment="1">
      <alignment horizontal="center"/>
    </xf>
    <xf numFmtId="2" fontId="35" fillId="0" borderId="29" xfId="0" applyNumberFormat="1" applyFont="1" applyFill="1" applyBorder="1" applyAlignment="1">
      <alignment horizontal="center"/>
    </xf>
    <xf numFmtId="234" fontId="35" fillId="0" borderId="17" xfId="0" applyNumberFormat="1" applyFont="1" applyFill="1" applyBorder="1" applyAlignment="1">
      <alignment horizontal="center"/>
    </xf>
    <xf numFmtId="234" fontId="35" fillId="0" borderId="24" xfId="0" applyNumberFormat="1" applyFont="1" applyFill="1" applyBorder="1" applyAlignment="1">
      <alignment horizontal="center"/>
    </xf>
    <xf numFmtId="234" fontId="35" fillId="0" borderId="23" xfId="0" applyNumberFormat="1" applyFont="1" applyFill="1" applyBorder="1" applyAlignment="1">
      <alignment horizontal="center"/>
    </xf>
    <xf numFmtId="235" fontId="35" fillId="0" borderId="19" xfId="0" applyNumberFormat="1" applyFont="1" applyFill="1" applyBorder="1" applyAlignment="1">
      <alignment horizontal="center"/>
    </xf>
    <xf numFmtId="2" fontId="35" fillId="0" borderId="21" xfId="0" applyNumberFormat="1" applyFont="1" applyFill="1" applyBorder="1" applyAlignment="1">
      <alignment horizontal="center"/>
    </xf>
    <xf numFmtId="2" fontId="35" fillId="0" borderId="20" xfId="0" applyNumberFormat="1" applyFont="1" applyFill="1" applyBorder="1" applyAlignment="1">
      <alignment horizont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234" fontId="15" fillId="0" borderId="22" xfId="0" applyNumberFormat="1" applyFont="1" applyFill="1" applyBorder="1" applyAlignment="1">
      <alignment horizontal="center"/>
    </xf>
    <xf numFmtId="235" fontId="15" fillId="0" borderId="17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/>
    </xf>
    <xf numFmtId="234" fontId="15" fillId="0" borderId="17" xfId="0" applyNumberFormat="1" applyFont="1" applyFill="1" applyBorder="1" applyAlignment="1">
      <alignment horizontal="center"/>
    </xf>
    <xf numFmtId="2" fontId="15" fillId="0" borderId="23" xfId="0" applyNumberFormat="1" applyFont="1" applyFill="1" applyBorder="1" applyAlignment="1">
      <alignment horizontal="center"/>
    </xf>
    <xf numFmtId="0" fontId="15" fillId="0" borderId="26" xfId="0" applyNumberFormat="1" applyFont="1" applyFill="1" applyBorder="1" applyAlignment="1">
      <alignment horizontal="center"/>
    </xf>
    <xf numFmtId="0" fontId="15" fillId="0" borderId="39" xfId="0" applyNumberFormat="1" applyFont="1" applyFill="1" applyBorder="1" applyAlignment="1">
      <alignment horizontal="center"/>
    </xf>
    <xf numFmtId="0" fontId="15" fillId="0" borderId="40" xfId="0" applyNumberFormat="1" applyFont="1" applyFill="1" applyBorder="1" applyAlignment="1">
      <alignment horizontal="center"/>
    </xf>
    <xf numFmtId="234" fontId="21" fillId="0" borderId="17" xfId="0" applyNumberFormat="1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2" fontId="21" fillId="0" borderId="17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/>
    </xf>
    <xf numFmtId="234" fontId="7" fillId="0" borderId="22" xfId="0" applyNumberFormat="1" applyFont="1" applyFill="1" applyBorder="1" applyAlignment="1">
      <alignment horizontal="center"/>
    </xf>
    <xf numFmtId="235" fontId="7" fillId="0" borderId="17" xfId="0" applyNumberFormat="1" applyFont="1" applyFill="1" applyBorder="1" applyAlignment="1">
      <alignment horizontal="center"/>
    </xf>
    <xf numFmtId="234" fontId="7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234" fontId="7" fillId="0" borderId="2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234" fontId="7" fillId="0" borderId="24" xfId="0" applyNumberFormat="1" applyFont="1" applyFill="1" applyBorder="1" applyAlignment="1">
      <alignment horizontal="center"/>
    </xf>
    <xf numFmtId="234" fontId="21" fillId="0" borderId="22" xfId="0" applyNumberFormat="1" applyFont="1" applyFill="1" applyBorder="1" applyAlignment="1">
      <alignment horizontal="center"/>
    </xf>
    <xf numFmtId="0" fontId="21" fillId="0" borderId="39" xfId="0" applyNumberFormat="1" applyFont="1" applyFill="1" applyBorder="1" applyAlignment="1">
      <alignment horizontal="center"/>
    </xf>
    <xf numFmtId="234" fontId="21" fillId="0" borderId="29" xfId="0" applyNumberFormat="1" applyFont="1" applyFill="1" applyBorder="1" applyAlignment="1">
      <alignment horizontal="center"/>
    </xf>
    <xf numFmtId="0" fontId="21" fillId="0" borderId="40" xfId="0" applyNumberFormat="1" applyFont="1" applyFill="1" applyBorder="1" applyAlignment="1">
      <alignment horizontal="center"/>
    </xf>
    <xf numFmtId="234" fontId="21" fillId="0" borderId="24" xfId="0" applyNumberFormat="1" applyFont="1" applyFill="1" applyBorder="1" applyAlignment="1">
      <alignment horizontal="center"/>
    </xf>
    <xf numFmtId="0" fontId="27" fillId="0" borderId="12" xfId="0" applyNumberFormat="1" applyFont="1" applyBorder="1" applyAlignment="1">
      <alignment horizontal="center"/>
    </xf>
    <xf numFmtId="234" fontId="21" fillId="0" borderId="23" xfId="0" applyNumberFormat="1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/>
    </xf>
    <xf numFmtId="2" fontId="21" fillId="0" borderId="29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/>
    </xf>
    <xf numFmtId="2" fontId="35" fillId="0" borderId="24" xfId="0" applyNumberFormat="1" applyFont="1" applyFill="1" applyBorder="1" applyAlignment="1">
      <alignment horizontal="center"/>
    </xf>
    <xf numFmtId="1" fontId="35" fillId="0" borderId="22" xfId="0" applyNumberFormat="1" applyFont="1" applyFill="1" applyBorder="1" applyAlignment="1">
      <alignment horizontal="center"/>
    </xf>
    <xf numFmtId="2" fontId="21" fillId="0" borderId="22" xfId="0" applyNumberFormat="1" applyFont="1" applyFill="1" applyBorder="1" applyAlignment="1">
      <alignment horizontal="center"/>
    </xf>
    <xf numFmtId="235" fontId="21" fillId="0" borderId="17" xfId="0" applyNumberFormat="1" applyFont="1" applyFill="1" applyBorder="1" applyAlignment="1">
      <alignment horizontal="center"/>
    </xf>
    <xf numFmtId="1" fontId="21" fillId="0" borderId="22" xfId="0" applyNumberFormat="1" applyFont="1" applyFill="1" applyBorder="1" applyAlignment="1">
      <alignment horizontal="center"/>
    </xf>
    <xf numFmtId="1" fontId="21" fillId="0" borderId="23" xfId="0" applyNumberFormat="1" applyFont="1" applyFill="1" applyBorder="1" applyAlignment="1">
      <alignment horizontal="center"/>
    </xf>
    <xf numFmtId="234" fontId="15" fillId="0" borderId="23" xfId="0" applyNumberFormat="1" applyFont="1" applyFill="1" applyBorder="1" applyAlignment="1">
      <alignment horizontal="center"/>
    </xf>
    <xf numFmtId="0" fontId="46" fillId="0" borderId="44" xfId="0" applyFont="1" applyBorder="1" applyAlignment="1">
      <alignment horizontal="center" vertical="center" wrapText="1"/>
    </xf>
    <xf numFmtId="234" fontId="21" fillId="0" borderId="26" xfId="0" applyNumberFormat="1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left"/>
    </xf>
    <xf numFmtId="234" fontId="21" fillId="0" borderId="19" xfId="0" applyNumberFormat="1" applyFont="1" applyFill="1" applyBorder="1" applyAlignment="1">
      <alignment horizontal="center"/>
    </xf>
    <xf numFmtId="235" fontId="21" fillId="0" borderId="19" xfId="0" applyNumberFormat="1" applyFont="1" applyFill="1" applyBorder="1" applyAlignment="1">
      <alignment horizontal="center"/>
    </xf>
    <xf numFmtId="2" fontId="21" fillId="0" borderId="21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1" fontId="21" fillId="0" borderId="29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234" fontId="21" fillId="0" borderId="22" xfId="0" applyNumberFormat="1" applyFont="1" applyFill="1" applyBorder="1" applyAlignment="1">
      <alignment horizontal="center"/>
    </xf>
    <xf numFmtId="0" fontId="21" fillId="0" borderId="22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/>
    </xf>
    <xf numFmtId="234" fontId="15" fillId="0" borderId="24" xfId="0" applyNumberFormat="1" applyFont="1" applyFill="1" applyBorder="1" applyAlignment="1">
      <alignment horizontal="center"/>
    </xf>
    <xf numFmtId="0" fontId="16" fillId="0" borderId="0" xfId="27">
      <alignment/>
      <protection/>
    </xf>
    <xf numFmtId="0" fontId="56" fillId="0" borderId="0" xfId="27" applyFont="1">
      <alignment/>
      <protection/>
    </xf>
    <xf numFmtId="0" fontId="16" fillId="0" borderId="0" xfId="27" applyAlignment="1">
      <alignment horizontal="center"/>
      <protection/>
    </xf>
    <xf numFmtId="0" fontId="10" fillId="0" borderId="0" xfId="27" applyFont="1">
      <alignment/>
      <protection/>
    </xf>
    <xf numFmtId="0" fontId="10" fillId="0" borderId="0" xfId="27" applyFont="1" applyAlignment="1">
      <alignment horizontal="left"/>
      <protection/>
    </xf>
    <xf numFmtId="0" fontId="10" fillId="0" borderId="0" xfId="27" applyFont="1" applyAlignment="1">
      <alignment horizontal="center"/>
      <protection/>
    </xf>
    <xf numFmtId="0" fontId="10" fillId="0" borderId="0" xfId="27" applyFont="1" applyAlignment="1">
      <alignment/>
      <protection/>
    </xf>
    <xf numFmtId="0" fontId="57" fillId="0" borderId="0" xfId="27" applyFont="1">
      <alignment/>
      <protection/>
    </xf>
    <xf numFmtId="0" fontId="57" fillId="0" borderId="0" xfId="27" applyFont="1" applyAlignment="1">
      <alignment horizontal="center"/>
      <protection/>
    </xf>
    <xf numFmtId="2" fontId="16" fillId="0" borderId="0" xfId="27" applyNumberFormat="1">
      <alignment/>
      <protection/>
    </xf>
    <xf numFmtId="2" fontId="16" fillId="0" borderId="0" xfId="27" applyNumberFormat="1" applyBorder="1" applyAlignment="1">
      <alignment horizontal="center"/>
      <protection/>
    </xf>
    <xf numFmtId="2" fontId="16" fillId="3" borderId="0" xfId="27" applyNumberFormat="1" applyFill="1" applyBorder="1" applyAlignment="1">
      <alignment horizontal="center"/>
      <protection/>
    </xf>
    <xf numFmtId="234" fontId="16" fillId="3" borderId="0" xfId="27" applyNumberFormat="1" applyFill="1" applyBorder="1" applyAlignment="1">
      <alignment horizontal="center"/>
      <protection/>
    </xf>
    <xf numFmtId="0" fontId="16" fillId="0" borderId="45" xfId="27" applyFont="1" applyBorder="1" applyAlignment="1">
      <alignment horizontal="center" vertical="justify"/>
      <protection/>
    </xf>
    <xf numFmtId="234" fontId="16" fillId="0" borderId="46" xfId="27" applyNumberFormat="1" applyBorder="1" applyAlignment="1">
      <alignment horizontal="center"/>
      <protection/>
    </xf>
    <xf numFmtId="0" fontId="16" fillId="3" borderId="47" xfId="27" applyFill="1" applyBorder="1" applyAlignment="1">
      <alignment horizontal="center"/>
      <protection/>
    </xf>
    <xf numFmtId="0" fontId="16" fillId="0" borderId="48" xfId="27" applyFont="1" applyBorder="1" applyAlignment="1">
      <alignment horizontal="center" vertical="justify"/>
      <protection/>
    </xf>
    <xf numFmtId="234" fontId="16" fillId="0" borderId="49" xfId="27" applyNumberFormat="1" applyBorder="1" applyAlignment="1">
      <alignment horizontal="center"/>
      <protection/>
    </xf>
    <xf numFmtId="0" fontId="16" fillId="3" borderId="50" xfId="27" applyFill="1" applyBorder="1" applyAlignment="1">
      <alignment horizontal="center"/>
      <protection/>
    </xf>
    <xf numFmtId="234" fontId="16" fillId="3" borderId="49" xfId="27" applyNumberFormat="1" applyFill="1" applyBorder="1" applyAlignment="1">
      <alignment horizontal="center"/>
      <protection/>
    </xf>
    <xf numFmtId="234" fontId="16" fillId="0" borderId="50" xfId="27" applyNumberFormat="1" applyBorder="1" applyAlignment="1">
      <alignment horizontal="center"/>
      <protection/>
    </xf>
    <xf numFmtId="234" fontId="16" fillId="3" borderId="50" xfId="27" applyNumberFormat="1" applyFill="1" applyBorder="1" applyAlignment="1">
      <alignment horizontal="center"/>
      <protection/>
    </xf>
    <xf numFmtId="0" fontId="16" fillId="3" borderId="49" xfId="27" applyFill="1" applyBorder="1" applyAlignment="1">
      <alignment horizontal="center"/>
      <protection/>
    </xf>
    <xf numFmtId="1" fontId="16" fillId="0" borderId="50" xfId="27" applyNumberFormat="1" applyBorder="1" applyAlignment="1">
      <alignment horizontal="center"/>
      <protection/>
    </xf>
    <xf numFmtId="234" fontId="16" fillId="0" borderId="0" xfId="27" applyNumberFormat="1" applyBorder="1" applyAlignment="1">
      <alignment horizontal="center"/>
      <protection/>
    </xf>
    <xf numFmtId="2" fontId="16" fillId="3" borderId="51" xfId="27" applyNumberFormat="1" applyFill="1" applyBorder="1" applyAlignment="1">
      <alignment horizontal="center"/>
      <protection/>
    </xf>
    <xf numFmtId="2" fontId="16" fillId="0" borderId="51" xfId="27" applyNumberFormat="1" applyBorder="1" applyAlignment="1">
      <alignment horizontal="center"/>
      <protection/>
    </xf>
    <xf numFmtId="234" fontId="16" fillId="0" borderId="51" xfId="27" applyNumberFormat="1" applyBorder="1" applyAlignment="1">
      <alignment horizontal="center"/>
      <protection/>
    </xf>
    <xf numFmtId="0" fontId="16" fillId="0" borderId="52" xfId="27" applyFont="1" applyBorder="1" applyAlignment="1">
      <alignment horizontal="center" vertical="justify"/>
      <protection/>
    </xf>
    <xf numFmtId="0" fontId="16" fillId="0" borderId="0" xfId="27" applyAlignment="1">
      <alignment horizontal="left"/>
      <protection/>
    </xf>
    <xf numFmtId="0" fontId="16" fillId="0" borderId="0" xfId="31">
      <alignment/>
      <protection/>
    </xf>
    <xf numFmtId="0" fontId="16" fillId="0" borderId="0" xfId="31" applyFill="1">
      <alignment/>
      <protection/>
    </xf>
    <xf numFmtId="0" fontId="58" fillId="0" borderId="53" xfId="31" applyFont="1" applyFill="1" applyBorder="1" applyAlignment="1">
      <alignment horizontal="center" vertical="center"/>
      <protection/>
    </xf>
    <xf numFmtId="0" fontId="58" fillId="0" borderId="54" xfId="31" applyFont="1" applyFill="1" applyBorder="1" applyAlignment="1">
      <alignment horizontal="center" vertical="center"/>
      <protection/>
    </xf>
    <xf numFmtId="0" fontId="58" fillId="0" borderId="55" xfId="31" applyFont="1" applyFill="1" applyBorder="1" applyAlignment="1">
      <alignment horizontal="center" vertical="center"/>
      <protection/>
    </xf>
    <xf numFmtId="0" fontId="16" fillId="0" borderId="0" xfId="31" applyBorder="1">
      <alignment/>
      <protection/>
    </xf>
    <xf numFmtId="0" fontId="58" fillId="0" borderId="56" xfId="31" applyFont="1" applyFill="1" applyBorder="1" applyAlignment="1">
      <alignment horizontal="left" indent="1"/>
      <protection/>
    </xf>
    <xf numFmtId="234" fontId="16" fillId="0" borderId="57" xfId="31" applyNumberFormat="1" applyFont="1" applyFill="1" applyBorder="1" applyAlignment="1">
      <alignment horizontal="center"/>
      <protection/>
    </xf>
    <xf numFmtId="234" fontId="16" fillId="0" borderId="58" xfId="31" applyNumberFormat="1" applyFont="1" applyFill="1" applyBorder="1" applyAlignment="1">
      <alignment horizontal="center"/>
      <protection/>
    </xf>
    <xf numFmtId="0" fontId="16" fillId="0" borderId="58" xfId="31" applyFont="1" applyFill="1" applyBorder="1" applyAlignment="1">
      <alignment horizontal="center"/>
      <protection/>
    </xf>
    <xf numFmtId="234" fontId="16" fillId="0" borderId="59" xfId="31" applyNumberFormat="1" applyFont="1" applyFill="1" applyBorder="1" applyAlignment="1">
      <alignment horizontal="center"/>
      <protection/>
    </xf>
    <xf numFmtId="234" fontId="16" fillId="0" borderId="0" xfId="31" applyNumberFormat="1" applyFont="1" applyFill="1" applyBorder="1" applyAlignment="1">
      <alignment horizontal="center"/>
      <protection/>
    </xf>
    <xf numFmtId="234" fontId="16" fillId="0" borderId="60" xfId="31" applyNumberFormat="1" applyFont="1" applyFill="1" applyBorder="1" applyAlignment="1">
      <alignment horizontal="center"/>
      <protection/>
    </xf>
    <xf numFmtId="0" fontId="58" fillId="0" borderId="61" xfId="31" applyFont="1" applyFill="1" applyBorder="1" applyAlignment="1">
      <alignment horizontal="left" indent="1"/>
      <protection/>
    </xf>
    <xf numFmtId="234" fontId="16" fillId="0" borderId="62" xfId="31" applyNumberFormat="1" applyFont="1" applyFill="1" applyBorder="1" applyAlignment="1">
      <alignment horizontal="center"/>
      <protection/>
    </xf>
    <xf numFmtId="234" fontId="16" fillId="0" borderId="63" xfId="31" applyNumberFormat="1" applyFont="1" applyFill="1" applyBorder="1" applyAlignment="1">
      <alignment horizontal="center"/>
      <protection/>
    </xf>
    <xf numFmtId="0" fontId="16" fillId="0" borderId="63" xfId="31" applyFont="1" applyFill="1" applyBorder="1" applyAlignment="1">
      <alignment horizontal="center"/>
      <protection/>
    </xf>
    <xf numFmtId="234" fontId="16" fillId="0" borderId="64" xfId="31" applyNumberFormat="1" applyFont="1" applyFill="1" applyBorder="1" applyAlignment="1">
      <alignment horizontal="center"/>
      <protection/>
    </xf>
    <xf numFmtId="234" fontId="16" fillId="0" borderId="65" xfId="31" applyNumberFormat="1" applyFont="1" applyFill="1" applyBorder="1" applyAlignment="1">
      <alignment horizontal="center"/>
      <protection/>
    </xf>
    <xf numFmtId="0" fontId="58" fillId="0" borderId="66" xfId="31" applyFont="1" applyFill="1" applyBorder="1" applyAlignment="1">
      <alignment horizontal="left" indent="1"/>
      <protection/>
    </xf>
    <xf numFmtId="234" fontId="16" fillId="0" borderId="67" xfId="31" applyNumberFormat="1" applyFont="1" applyFill="1" applyBorder="1" applyAlignment="1">
      <alignment horizontal="center"/>
      <protection/>
    </xf>
    <xf numFmtId="234" fontId="16" fillId="0" borderId="68" xfId="31" applyNumberFormat="1" applyFont="1" applyFill="1" applyBorder="1" applyAlignment="1">
      <alignment horizontal="center"/>
      <protection/>
    </xf>
    <xf numFmtId="0" fontId="16" fillId="0" borderId="68" xfId="31" applyFont="1" applyFill="1" applyBorder="1" applyAlignment="1">
      <alignment horizontal="center"/>
      <protection/>
    </xf>
    <xf numFmtId="234" fontId="16" fillId="0" borderId="69" xfId="31" applyNumberFormat="1" applyFont="1" applyFill="1" applyBorder="1" applyAlignment="1">
      <alignment horizontal="center"/>
      <protection/>
    </xf>
    <xf numFmtId="234" fontId="16" fillId="0" borderId="70" xfId="31" applyNumberFormat="1" applyFont="1" applyFill="1" applyBorder="1" applyAlignment="1">
      <alignment horizontal="center"/>
      <protection/>
    </xf>
    <xf numFmtId="234" fontId="16" fillId="0" borderId="57" xfId="31" applyNumberFormat="1" applyFill="1" applyBorder="1" applyAlignment="1">
      <alignment horizontal="center"/>
      <protection/>
    </xf>
    <xf numFmtId="234" fontId="16" fillId="0" borderId="58" xfId="31" applyNumberFormat="1" applyFill="1" applyBorder="1" applyAlignment="1">
      <alignment horizontal="center"/>
      <protection/>
    </xf>
    <xf numFmtId="0" fontId="16" fillId="0" borderId="58" xfId="31" applyFill="1" applyBorder="1" applyAlignment="1">
      <alignment horizontal="center"/>
      <protection/>
    </xf>
    <xf numFmtId="234" fontId="16" fillId="0" borderId="59" xfId="31" applyNumberFormat="1" applyFill="1" applyBorder="1" applyAlignment="1">
      <alignment horizontal="center"/>
      <protection/>
    </xf>
    <xf numFmtId="234" fontId="16" fillId="0" borderId="0" xfId="31" applyNumberFormat="1" applyFill="1" applyBorder="1" applyAlignment="1">
      <alignment horizontal="center"/>
      <protection/>
    </xf>
    <xf numFmtId="234" fontId="16" fillId="0" borderId="60" xfId="31" applyNumberFormat="1" applyFill="1" applyBorder="1" applyAlignment="1">
      <alignment horizontal="center"/>
      <protection/>
    </xf>
    <xf numFmtId="234" fontId="16" fillId="0" borderId="62" xfId="31" applyNumberFormat="1" applyFill="1" applyBorder="1" applyAlignment="1">
      <alignment horizontal="center"/>
      <protection/>
    </xf>
    <xf numFmtId="234" fontId="16" fillId="0" borderId="63" xfId="31" applyNumberFormat="1" applyFill="1" applyBorder="1" applyAlignment="1">
      <alignment horizontal="center"/>
      <protection/>
    </xf>
    <xf numFmtId="0" fontId="16" fillId="0" borderId="63" xfId="31" applyFill="1" applyBorder="1" applyAlignment="1">
      <alignment horizontal="center"/>
      <protection/>
    </xf>
    <xf numFmtId="234" fontId="16" fillId="0" borderId="64" xfId="31" applyNumberFormat="1" applyFill="1" applyBorder="1" applyAlignment="1">
      <alignment horizontal="center"/>
      <protection/>
    </xf>
    <xf numFmtId="234" fontId="16" fillId="0" borderId="65" xfId="31" applyNumberFormat="1" applyFill="1" applyBorder="1" applyAlignment="1">
      <alignment horizontal="center"/>
      <protection/>
    </xf>
    <xf numFmtId="234" fontId="16" fillId="0" borderId="67" xfId="31" applyNumberFormat="1" applyFill="1" applyBorder="1" applyAlignment="1">
      <alignment horizontal="center"/>
      <protection/>
    </xf>
    <xf numFmtId="234" fontId="16" fillId="0" borderId="68" xfId="31" applyNumberFormat="1" applyFill="1" applyBorder="1" applyAlignment="1">
      <alignment horizontal="center"/>
      <protection/>
    </xf>
    <xf numFmtId="0" fontId="16" fillId="0" borderId="68" xfId="31" applyFill="1" applyBorder="1" applyAlignment="1">
      <alignment horizontal="center"/>
      <protection/>
    </xf>
    <xf numFmtId="234" fontId="16" fillId="0" borderId="69" xfId="31" applyNumberFormat="1" applyFill="1" applyBorder="1" applyAlignment="1">
      <alignment horizontal="center"/>
      <protection/>
    </xf>
    <xf numFmtId="234" fontId="16" fillId="0" borderId="70" xfId="31" applyNumberFormat="1" applyFill="1" applyBorder="1" applyAlignment="1">
      <alignment horizontal="center"/>
      <protection/>
    </xf>
    <xf numFmtId="0" fontId="56" fillId="0" borderId="71" xfId="31" applyFont="1" applyFill="1" applyBorder="1" applyAlignment="1">
      <alignment horizontal="center"/>
      <protection/>
    </xf>
    <xf numFmtId="0" fontId="16" fillId="0" borderId="0" xfId="31" applyFill="1" applyBorder="1" applyAlignment="1">
      <alignment horizontal="center"/>
      <protection/>
    </xf>
    <xf numFmtId="0" fontId="58" fillId="0" borderId="56" xfId="31" applyNumberFormat="1" applyFont="1" applyFill="1" applyBorder="1" applyAlignment="1">
      <alignment horizontal="left" indent="1"/>
      <protection/>
    </xf>
    <xf numFmtId="0" fontId="16" fillId="0" borderId="57" xfId="31" applyNumberFormat="1" applyFill="1" applyBorder="1" applyAlignment="1">
      <alignment horizontal="center"/>
      <protection/>
    </xf>
    <xf numFmtId="0" fontId="16" fillId="0" borderId="58" xfId="31" applyNumberFormat="1" applyFill="1" applyBorder="1" applyAlignment="1">
      <alignment horizontal="center"/>
      <protection/>
    </xf>
    <xf numFmtId="0" fontId="16" fillId="0" borderId="59" xfId="31" applyNumberFormat="1" applyFill="1" applyBorder="1" applyAlignment="1">
      <alignment horizontal="center"/>
      <protection/>
    </xf>
    <xf numFmtId="0" fontId="16" fillId="0" borderId="0" xfId="31" applyNumberFormat="1" applyFill="1" applyBorder="1" applyAlignment="1">
      <alignment horizontal="center"/>
      <protection/>
    </xf>
    <xf numFmtId="0" fontId="58" fillId="0" borderId="61" xfId="31" applyNumberFormat="1" applyFont="1" applyFill="1" applyBorder="1" applyAlignment="1">
      <alignment horizontal="left" indent="1"/>
      <protection/>
    </xf>
    <xf numFmtId="0" fontId="16" fillId="0" borderId="63" xfId="31" applyNumberFormat="1" applyFill="1" applyBorder="1" applyAlignment="1">
      <alignment horizontal="center"/>
      <protection/>
    </xf>
    <xf numFmtId="0" fontId="16" fillId="0" borderId="72" xfId="31" applyNumberFormat="1" applyFill="1" applyBorder="1" applyAlignment="1">
      <alignment horizontal="center"/>
      <protection/>
    </xf>
    <xf numFmtId="0" fontId="16" fillId="0" borderId="73" xfId="31" applyNumberFormat="1" applyFill="1" applyBorder="1" applyAlignment="1">
      <alignment horizontal="center"/>
      <protection/>
    </xf>
    <xf numFmtId="0" fontId="16" fillId="0" borderId="64" xfId="31" applyNumberFormat="1" applyFill="1" applyBorder="1" applyAlignment="1">
      <alignment horizontal="center"/>
      <protection/>
    </xf>
    <xf numFmtId="0" fontId="58" fillId="0" borderId="66" xfId="31" applyNumberFormat="1" applyFont="1" applyFill="1" applyBorder="1" applyAlignment="1">
      <alignment horizontal="left" indent="1"/>
      <protection/>
    </xf>
    <xf numFmtId="0" fontId="16" fillId="0" borderId="68" xfId="31" applyNumberFormat="1" applyFill="1" applyBorder="1" applyAlignment="1">
      <alignment horizontal="center"/>
      <protection/>
    </xf>
    <xf numFmtId="0" fontId="16" fillId="0" borderId="74" xfId="31" applyNumberFormat="1" applyFill="1" applyBorder="1" applyAlignment="1">
      <alignment horizontal="center"/>
      <protection/>
    </xf>
    <xf numFmtId="0" fontId="16" fillId="0" borderId="75" xfId="31" applyNumberFormat="1" applyFill="1" applyBorder="1" applyAlignment="1">
      <alignment horizontal="center"/>
      <protection/>
    </xf>
    <xf numFmtId="0" fontId="16" fillId="0" borderId="69" xfId="31" applyNumberFormat="1" applyFill="1" applyBorder="1" applyAlignment="1">
      <alignment horizontal="center"/>
      <protection/>
    </xf>
    <xf numFmtId="0" fontId="56" fillId="0" borderId="0" xfId="31" applyNumberFormat="1" applyFont="1" applyFill="1" applyBorder="1" applyAlignment="1">
      <alignment horizontal="center"/>
      <protection/>
    </xf>
    <xf numFmtId="0" fontId="16" fillId="0" borderId="76" xfId="31" applyNumberFormat="1" applyFill="1" applyBorder="1" applyAlignment="1">
      <alignment horizontal="center"/>
      <protection/>
    </xf>
    <xf numFmtId="0" fontId="16" fillId="0" borderId="77" xfId="31" applyNumberFormat="1" applyFill="1" applyBorder="1" applyAlignment="1">
      <alignment horizontal="center"/>
      <protection/>
    </xf>
    <xf numFmtId="0" fontId="16" fillId="0" borderId="62" xfId="31" applyNumberFormat="1" applyFill="1" applyBorder="1" applyAlignment="1">
      <alignment horizontal="center"/>
      <protection/>
    </xf>
    <xf numFmtId="0" fontId="16" fillId="0" borderId="67" xfId="31" applyNumberFormat="1" applyFill="1" applyBorder="1" applyAlignment="1">
      <alignment horizontal="center"/>
      <protection/>
    </xf>
    <xf numFmtId="0" fontId="58" fillId="0" borderId="78" xfId="31" applyNumberFormat="1" applyFont="1" applyFill="1" applyBorder="1" applyAlignment="1">
      <alignment horizontal="left" indent="1"/>
      <protection/>
    </xf>
    <xf numFmtId="0" fontId="16" fillId="0" borderId="79" xfId="31" applyNumberFormat="1" applyFill="1" applyBorder="1" applyAlignment="1">
      <alignment horizontal="center"/>
      <protection/>
    </xf>
    <xf numFmtId="0" fontId="16" fillId="0" borderId="80" xfId="31" applyNumberFormat="1" applyFill="1" applyBorder="1" applyAlignment="1">
      <alignment horizontal="center"/>
      <protection/>
    </xf>
    <xf numFmtId="0" fontId="16" fillId="0" borderId="81" xfId="31" applyNumberFormat="1" applyFill="1" applyBorder="1" applyAlignment="1">
      <alignment horizontal="center"/>
      <protection/>
    </xf>
    <xf numFmtId="0" fontId="16" fillId="0" borderId="82" xfId="31" applyNumberFormat="1" applyFill="1" applyBorder="1" applyAlignment="1">
      <alignment horizontal="center"/>
      <protection/>
    </xf>
    <xf numFmtId="0" fontId="16" fillId="0" borderId="83" xfId="31" applyNumberFormat="1" applyFill="1" applyBorder="1" applyAlignment="1">
      <alignment horizontal="center"/>
      <protection/>
    </xf>
    <xf numFmtId="0" fontId="16" fillId="0" borderId="84" xfId="31" applyNumberFormat="1" applyFill="1" applyBorder="1" applyAlignment="1">
      <alignment horizontal="center"/>
      <protection/>
    </xf>
    <xf numFmtId="0" fontId="16" fillId="0" borderId="0" xfId="28" applyFont="1">
      <alignment/>
      <protection/>
    </xf>
    <xf numFmtId="0" fontId="16" fillId="0" borderId="0" xfId="28">
      <alignment/>
      <protection/>
    </xf>
    <xf numFmtId="0" fontId="58" fillId="0" borderId="56" xfId="28" applyFont="1" applyFill="1" applyBorder="1" applyAlignment="1">
      <alignment horizontal="left" indent="1"/>
      <protection/>
    </xf>
    <xf numFmtId="234" fontId="16" fillId="0" borderId="57" xfId="28" applyNumberFormat="1" applyFont="1" applyFill="1" applyBorder="1" applyAlignment="1">
      <alignment horizontal="center"/>
      <protection/>
    </xf>
    <xf numFmtId="234" fontId="16" fillId="0" borderId="58" xfId="28" applyNumberFormat="1" applyFont="1" applyFill="1" applyBorder="1" applyAlignment="1">
      <alignment horizontal="center"/>
      <protection/>
    </xf>
    <xf numFmtId="0" fontId="16" fillId="0" borderId="58" xfId="28" applyFont="1" applyFill="1" applyBorder="1" applyAlignment="1">
      <alignment horizontal="center"/>
      <protection/>
    </xf>
    <xf numFmtId="234" fontId="16" fillId="0" borderId="77" xfId="28" applyNumberFormat="1" applyFont="1" applyFill="1" applyBorder="1" applyAlignment="1">
      <alignment horizontal="center"/>
      <protection/>
    </xf>
    <xf numFmtId="234" fontId="16" fillId="0" borderId="76" xfId="28" applyNumberFormat="1" applyFont="1" applyFill="1" applyBorder="1" applyAlignment="1">
      <alignment horizontal="center"/>
      <protection/>
    </xf>
    <xf numFmtId="234" fontId="16" fillId="0" borderId="85" xfId="28" applyNumberFormat="1" applyFont="1" applyFill="1" applyBorder="1" applyAlignment="1">
      <alignment horizontal="center"/>
      <protection/>
    </xf>
    <xf numFmtId="234" fontId="16" fillId="0" borderId="59" xfId="28" applyNumberFormat="1" applyFont="1" applyFill="1" applyBorder="1" applyAlignment="1">
      <alignment horizontal="center"/>
      <protection/>
    </xf>
    <xf numFmtId="0" fontId="58" fillId="0" borderId="61" xfId="28" applyFont="1" applyFill="1" applyBorder="1" applyAlignment="1">
      <alignment horizontal="left" indent="1"/>
      <protection/>
    </xf>
    <xf numFmtId="234" fontId="16" fillId="0" borderId="62" xfId="28" applyNumberFormat="1" applyFont="1" applyFill="1" applyBorder="1" applyAlignment="1">
      <alignment horizontal="center"/>
      <protection/>
    </xf>
    <xf numFmtId="234" fontId="16" fillId="0" borderId="63" xfId="28" applyNumberFormat="1" applyFont="1" applyFill="1" applyBorder="1" applyAlignment="1">
      <alignment horizontal="center"/>
      <protection/>
    </xf>
    <xf numFmtId="0" fontId="16" fillId="0" borderId="63" xfId="28" applyFont="1" applyFill="1" applyBorder="1" applyAlignment="1">
      <alignment horizontal="center"/>
      <protection/>
    </xf>
    <xf numFmtId="234" fontId="16" fillId="0" borderId="73" xfId="28" applyNumberFormat="1" applyFont="1" applyFill="1" applyBorder="1" applyAlignment="1">
      <alignment horizontal="center"/>
      <protection/>
    </xf>
    <xf numFmtId="234" fontId="16" fillId="0" borderId="86" xfId="28" applyNumberFormat="1" applyFont="1" applyFill="1" applyBorder="1" applyAlignment="1">
      <alignment horizontal="center"/>
      <protection/>
    </xf>
    <xf numFmtId="234" fontId="16" fillId="0" borderId="64" xfId="28" applyNumberFormat="1" applyFont="1" applyFill="1" applyBorder="1" applyAlignment="1">
      <alignment horizontal="center"/>
      <protection/>
    </xf>
    <xf numFmtId="0" fontId="58" fillId="0" borderId="66" xfId="28" applyFont="1" applyFill="1" applyBorder="1" applyAlignment="1">
      <alignment horizontal="left" indent="1"/>
      <protection/>
    </xf>
    <xf numFmtId="234" fontId="16" fillId="0" borderId="67" xfId="28" applyNumberFormat="1" applyFont="1" applyFill="1" applyBorder="1" applyAlignment="1">
      <alignment horizontal="center"/>
      <protection/>
    </xf>
    <xf numFmtId="234" fontId="16" fillId="0" borderId="68" xfId="28" applyNumberFormat="1" applyFont="1" applyFill="1" applyBorder="1" applyAlignment="1">
      <alignment horizontal="center"/>
      <protection/>
    </xf>
    <xf numFmtId="0" fontId="16" fillId="0" borderId="68" xfId="28" applyFont="1" applyFill="1" applyBorder="1" applyAlignment="1">
      <alignment horizontal="center"/>
      <protection/>
    </xf>
    <xf numFmtId="234" fontId="16" fillId="0" borderId="75" xfId="28" applyNumberFormat="1" applyFont="1" applyFill="1" applyBorder="1" applyAlignment="1">
      <alignment horizontal="center"/>
      <protection/>
    </xf>
    <xf numFmtId="234" fontId="16" fillId="0" borderId="87" xfId="28" applyNumberFormat="1" applyFont="1" applyFill="1" applyBorder="1" applyAlignment="1">
      <alignment horizontal="center"/>
      <protection/>
    </xf>
    <xf numFmtId="234" fontId="16" fillId="0" borderId="69" xfId="28" applyNumberFormat="1" applyFont="1" applyFill="1" applyBorder="1" applyAlignment="1">
      <alignment horizontal="center"/>
      <protection/>
    </xf>
    <xf numFmtId="0" fontId="56" fillId="0" borderId="88" xfId="28" applyFont="1" applyFill="1" applyBorder="1" applyAlignment="1">
      <alignment horizontal="center"/>
      <protection/>
    </xf>
    <xf numFmtId="234" fontId="16" fillId="0" borderId="89" xfId="28" applyNumberFormat="1" applyFont="1" applyFill="1" applyBorder="1" applyAlignment="1">
      <alignment horizontal="center"/>
      <protection/>
    </xf>
    <xf numFmtId="234" fontId="16" fillId="0" borderId="90" xfId="28" applyNumberFormat="1" applyFont="1" applyFill="1" applyBorder="1" applyAlignment="1">
      <alignment horizontal="center"/>
      <protection/>
    </xf>
    <xf numFmtId="0" fontId="16" fillId="0" borderId="90" xfId="28" applyFont="1" applyFill="1" applyBorder="1" applyAlignment="1">
      <alignment horizontal="center"/>
      <protection/>
    </xf>
    <xf numFmtId="234" fontId="16" fillId="0" borderId="91" xfId="28" applyNumberFormat="1" applyFont="1" applyFill="1" applyBorder="1" applyAlignment="1">
      <alignment horizontal="center"/>
      <protection/>
    </xf>
    <xf numFmtId="234" fontId="16" fillId="0" borderId="51" xfId="28" applyNumberFormat="1" applyFont="1" applyFill="1" applyBorder="1" applyAlignment="1">
      <alignment horizontal="center"/>
      <protection/>
    </xf>
    <xf numFmtId="234" fontId="16" fillId="0" borderId="92" xfId="28" applyNumberFormat="1" applyFont="1" applyFill="1" applyBorder="1" applyAlignment="1">
      <alignment horizontal="center"/>
      <protection/>
    </xf>
    <xf numFmtId="235" fontId="16" fillId="0" borderId="59" xfId="28" applyNumberFormat="1" applyFont="1" applyFill="1" applyBorder="1" applyAlignment="1">
      <alignment horizontal="center"/>
      <protection/>
    </xf>
    <xf numFmtId="234" fontId="16" fillId="0" borderId="93" xfId="28" applyNumberFormat="1" applyFont="1" applyFill="1" applyBorder="1" applyAlignment="1">
      <alignment horizontal="center"/>
      <protection/>
    </xf>
    <xf numFmtId="235" fontId="16" fillId="0" borderId="64" xfId="28" applyNumberFormat="1" applyFont="1" applyFill="1" applyBorder="1" applyAlignment="1">
      <alignment horizontal="center"/>
      <protection/>
    </xf>
    <xf numFmtId="234" fontId="16" fillId="0" borderId="2" xfId="28" applyNumberFormat="1" applyFont="1" applyFill="1" applyBorder="1" applyAlignment="1">
      <alignment horizontal="center"/>
      <protection/>
    </xf>
    <xf numFmtId="234" fontId="16" fillId="0" borderId="94" xfId="28" applyNumberFormat="1" applyFont="1" applyFill="1" applyBorder="1" applyAlignment="1">
      <alignment horizontal="center"/>
      <protection/>
    </xf>
    <xf numFmtId="235" fontId="16" fillId="0" borderId="69" xfId="28" applyNumberFormat="1" applyFont="1" applyFill="1" applyBorder="1" applyAlignment="1">
      <alignment horizontal="center"/>
      <protection/>
    </xf>
    <xf numFmtId="234" fontId="16" fillId="0" borderId="0" xfId="28" applyNumberFormat="1" applyFont="1" applyFill="1" applyBorder="1" applyAlignment="1">
      <alignment horizontal="center"/>
      <protection/>
    </xf>
    <xf numFmtId="234" fontId="16" fillId="0" borderId="95" xfId="28" applyNumberFormat="1" applyFont="1" applyFill="1" applyBorder="1" applyAlignment="1">
      <alignment horizontal="center"/>
      <protection/>
    </xf>
    <xf numFmtId="0" fontId="56" fillId="0" borderId="11" xfId="28" applyFont="1" applyFill="1" applyBorder="1" applyAlignment="1">
      <alignment horizontal="center"/>
      <protection/>
    </xf>
    <xf numFmtId="234" fontId="16" fillId="0" borderId="11" xfId="28" applyNumberFormat="1" applyFont="1" applyFill="1" applyBorder="1" applyAlignment="1">
      <alignment horizontal="center"/>
      <protection/>
    </xf>
    <xf numFmtId="235" fontId="16" fillId="0" borderId="96" xfId="28" applyNumberFormat="1" applyFont="1" applyFill="1" applyBorder="1" applyAlignment="1">
      <alignment horizontal="center"/>
      <protection/>
    </xf>
    <xf numFmtId="0" fontId="58" fillId="0" borderId="78" xfId="28" applyFont="1" applyFill="1" applyBorder="1" applyAlignment="1">
      <alignment horizontal="left" indent="1"/>
      <protection/>
    </xf>
    <xf numFmtId="234" fontId="16" fillId="0" borderId="97" xfId="28" applyNumberFormat="1" applyFont="1" applyFill="1" applyBorder="1" applyAlignment="1">
      <alignment horizontal="center"/>
      <protection/>
    </xf>
    <xf numFmtId="234" fontId="16" fillId="0" borderId="79" xfId="28" applyNumberFormat="1" applyFont="1" applyFill="1" applyBorder="1" applyAlignment="1">
      <alignment horizontal="center"/>
      <protection/>
    </xf>
    <xf numFmtId="235" fontId="16" fillId="0" borderId="83" xfId="28" applyNumberFormat="1" applyFont="1" applyFill="1" applyBorder="1" applyAlignment="1">
      <alignment horizontal="center"/>
      <protection/>
    </xf>
    <xf numFmtId="234" fontId="16" fillId="0" borderId="98" xfId="28" applyNumberFormat="1" applyFont="1" applyFill="1" applyBorder="1" applyAlignment="1">
      <alignment horizontal="center"/>
      <protection/>
    </xf>
    <xf numFmtId="0" fontId="56" fillId="0" borderId="99" xfId="28" applyFont="1" applyFill="1" applyBorder="1" applyAlignment="1">
      <alignment horizontal="center"/>
      <protection/>
    </xf>
    <xf numFmtId="234" fontId="16" fillId="0" borderId="99" xfId="28" applyNumberFormat="1" applyFont="1" applyFill="1" applyBorder="1" applyAlignment="1">
      <alignment horizontal="center"/>
      <protection/>
    </xf>
    <xf numFmtId="235" fontId="16" fillId="0" borderId="99" xfId="28" applyNumberFormat="1" applyFont="1" applyFill="1" applyBorder="1" applyAlignment="1">
      <alignment horizontal="center"/>
      <protection/>
    </xf>
    <xf numFmtId="0" fontId="16" fillId="0" borderId="0" xfId="29">
      <alignment/>
      <protection/>
    </xf>
    <xf numFmtId="0" fontId="16" fillId="0" borderId="0" xfId="29" applyFill="1" applyBorder="1">
      <alignment/>
      <protection/>
    </xf>
    <xf numFmtId="0" fontId="61" fillId="0" borderId="0" xfId="29" applyFont="1">
      <alignment/>
      <protection/>
    </xf>
    <xf numFmtId="0" fontId="38" fillId="0" borderId="0" xfId="29" applyFont="1" applyFill="1" applyBorder="1">
      <alignment/>
      <protection/>
    </xf>
    <xf numFmtId="1" fontId="38" fillId="0" borderId="0" xfId="29" applyNumberFormat="1" applyFont="1" applyFill="1" applyBorder="1" applyAlignment="1">
      <alignment horizontal="center"/>
      <protection/>
    </xf>
    <xf numFmtId="0" fontId="16" fillId="0" borderId="0" xfId="29" applyFill="1">
      <alignment/>
      <protection/>
    </xf>
    <xf numFmtId="0" fontId="38" fillId="0" borderId="100" xfId="29" applyFont="1" applyFill="1" applyBorder="1" applyAlignment="1">
      <alignment horizontal="center"/>
      <protection/>
    </xf>
    <xf numFmtId="0" fontId="38" fillId="0" borderId="0" xfId="29" applyFont="1" applyFill="1" applyBorder="1" applyAlignment="1">
      <alignment horizontal="center"/>
      <protection/>
    </xf>
    <xf numFmtId="0" fontId="65" fillId="0" borderId="0" xfId="29" applyFont="1" applyFill="1" applyBorder="1" applyAlignment="1">
      <alignment horizontal="center" vertical="center"/>
      <protection/>
    </xf>
    <xf numFmtId="0" fontId="66" fillId="0" borderId="0" xfId="29" applyFont="1" applyFill="1" applyBorder="1">
      <alignment/>
      <protection/>
    </xf>
    <xf numFmtId="0" fontId="38" fillId="0" borderId="101" xfId="29" applyFont="1" applyFill="1" applyBorder="1" applyAlignment="1">
      <alignment horizontal="center"/>
      <protection/>
    </xf>
    <xf numFmtId="0" fontId="16" fillId="0" borderId="0" xfId="29" applyNumberFormat="1" applyFont="1" applyFill="1" applyBorder="1" applyAlignment="1">
      <alignment horizontal="left"/>
      <protection/>
    </xf>
    <xf numFmtId="0" fontId="67" fillId="0" borderId="0" xfId="29" applyNumberFormat="1" applyFont="1" applyFill="1" applyBorder="1" applyAlignment="1">
      <alignment horizontal="left"/>
      <protection/>
    </xf>
    <xf numFmtId="0" fontId="38" fillId="0" borderId="0" xfId="29" applyNumberFormat="1" applyFont="1" applyFill="1" applyBorder="1" applyAlignment="1">
      <alignment horizontal="left"/>
      <protection/>
    </xf>
    <xf numFmtId="0" fontId="38" fillId="0" borderId="29" xfId="29" applyNumberFormat="1" applyFont="1" applyFill="1" applyBorder="1" applyAlignment="1">
      <alignment horizontal="left"/>
      <protection/>
    </xf>
    <xf numFmtId="0" fontId="38" fillId="0" borderId="102" xfId="29" applyFont="1" applyFill="1" applyBorder="1" applyAlignment="1">
      <alignment horizontal="center"/>
      <protection/>
    </xf>
    <xf numFmtId="0" fontId="67" fillId="0" borderId="21" xfId="29" applyNumberFormat="1" applyFont="1" applyFill="1" applyBorder="1" applyAlignment="1">
      <alignment horizontal="left"/>
      <protection/>
    </xf>
    <xf numFmtId="0" fontId="16" fillId="0" borderId="0" xfId="29" applyFont="1">
      <alignment/>
      <protection/>
    </xf>
    <xf numFmtId="0" fontId="16" fillId="0" borderId="46" xfId="29" applyFill="1" applyBorder="1">
      <alignment/>
      <protection/>
    </xf>
    <xf numFmtId="0" fontId="16" fillId="0" borderId="49" xfId="29" applyFill="1" applyBorder="1">
      <alignment/>
      <protection/>
    </xf>
    <xf numFmtId="0" fontId="16" fillId="0" borderId="0" xfId="29" applyFont="1" applyFill="1">
      <alignment/>
      <protection/>
    </xf>
    <xf numFmtId="0" fontId="38" fillId="0" borderId="17" xfId="29" applyNumberFormat="1" applyFont="1" applyFill="1" applyBorder="1" applyAlignment="1">
      <alignment horizontal="left"/>
      <protection/>
    </xf>
    <xf numFmtId="0" fontId="16" fillId="0" borderId="17" xfId="29" applyNumberFormat="1" applyFont="1" applyFill="1" applyBorder="1" applyAlignment="1">
      <alignment horizontal="left"/>
      <protection/>
    </xf>
    <xf numFmtId="0" fontId="38" fillId="0" borderId="23" xfId="29" applyNumberFormat="1" applyFont="1" applyFill="1" applyBorder="1" applyAlignment="1">
      <alignment horizontal="left"/>
      <protection/>
    </xf>
    <xf numFmtId="0" fontId="67" fillId="0" borderId="17" xfId="29" applyNumberFormat="1" applyFont="1" applyFill="1" applyBorder="1" applyAlignment="1">
      <alignment horizontal="left"/>
      <protection/>
    </xf>
    <xf numFmtId="0" fontId="38" fillId="0" borderId="21" xfId="29" applyNumberFormat="1" applyFont="1" applyFill="1" applyBorder="1" applyAlignment="1">
      <alignment horizontal="left"/>
      <protection/>
    </xf>
    <xf numFmtId="0" fontId="8" fillId="0" borderId="21" xfId="29" applyNumberFormat="1" applyFont="1" applyFill="1" applyBorder="1" applyAlignment="1">
      <alignment horizontal="left"/>
      <protection/>
    </xf>
    <xf numFmtId="0" fontId="16" fillId="0" borderId="20" xfId="29" applyNumberFormat="1" applyFont="1" applyFill="1" applyBorder="1" applyAlignment="1">
      <alignment horizontal="left"/>
      <protection/>
    </xf>
    <xf numFmtId="0" fontId="67" fillId="0" borderId="21" xfId="29" applyNumberFormat="1" applyFont="1" applyFill="1" applyBorder="1" applyAlignment="1">
      <alignment horizontal="left"/>
      <protection/>
    </xf>
    <xf numFmtId="0" fontId="38" fillId="0" borderId="20" xfId="29" applyNumberFormat="1" applyFont="1" applyFill="1" applyBorder="1" applyAlignment="1">
      <alignment horizontal="left"/>
      <protection/>
    </xf>
    <xf numFmtId="0" fontId="67" fillId="0" borderId="20" xfId="29" applyNumberFormat="1" applyFont="1" applyFill="1" applyBorder="1" applyAlignment="1">
      <alignment horizontal="left"/>
      <protection/>
    </xf>
    <xf numFmtId="0" fontId="8" fillId="0" borderId="17" xfId="29" applyNumberFormat="1" applyFont="1" applyFill="1" applyBorder="1" applyAlignment="1">
      <alignment horizontal="left"/>
      <protection/>
    </xf>
    <xf numFmtId="0" fontId="8" fillId="0" borderId="21" xfId="29" applyNumberFormat="1" applyFont="1" applyFill="1" applyBorder="1" applyAlignment="1">
      <alignment horizontal="left"/>
      <protection/>
    </xf>
    <xf numFmtId="0" fontId="16" fillId="0" borderId="21" xfId="29" applyNumberFormat="1" applyFont="1" applyFill="1" applyBorder="1" applyAlignment="1">
      <alignment horizontal="left"/>
      <protection/>
    </xf>
    <xf numFmtId="0" fontId="67" fillId="0" borderId="19" xfId="29" applyNumberFormat="1" applyFont="1" applyFill="1" applyBorder="1" applyAlignment="1">
      <alignment horizontal="left"/>
      <protection/>
    </xf>
    <xf numFmtId="0" fontId="56" fillId="0" borderId="99" xfId="0" applyFont="1" applyBorder="1" applyAlignment="1">
      <alignment horizontal="center"/>
    </xf>
    <xf numFmtId="0" fontId="16" fillId="0" borderId="99" xfId="0" applyFont="1" applyBorder="1" applyAlignment="1">
      <alignment horizontal="center"/>
    </xf>
    <xf numFmtId="0" fontId="16" fillId="0" borderId="0" xfId="0" applyFont="1" applyAlignment="1">
      <alignment horizontal="center"/>
    </xf>
    <xf numFmtId="234" fontId="16" fillId="0" borderId="2" xfId="31" applyNumberFormat="1" applyFill="1" applyBorder="1" applyAlignment="1">
      <alignment horizontal="center"/>
      <protection/>
    </xf>
    <xf numFmtId="0" fontId="67" fillId="0" borderId="20" xfId="29" applyNumberFormat="1" applyFont="1" applyFill="1" applyBorder="1" applyAlignment="1">
      <alignment horizontal="left"/>
      <protection/>
    </xf>
    <xf numFmtId="0" fontId="15" fillId="0" borderId="103" xfId="0" applyFont="1" applyBorder="1" applyAlignment="1">
      <alignment horizontal="center"/>
    </xf>
    <xf numFmtId="0" fontId="15" fillId="0" borderId="104" xfId="0" applyFont="1" applyBorder="1" applyAlignment="1">
      <alignment horizontal="center"/>
    </xf>
    <xf numFmtId="0" fontId="15" fillId="0" borderId="105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106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15" fillId="0" borderId="108" xfId="0" applyFont="1" applyBorder="1" applyAlignment="1">
      <alignment horizontal="center"/>
    </xf>
    <xf numFmtId="0" fontId="15" fillId="0" borderId="109" xfId="0" applyFont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15" fillId="0" borderId="111" xfId="31" applyNumberFormat="1" applyFont="1" applyFill="1" applyBorder="1" applyAlignment="1">
      <alignment horizontal="center"/>
      <protection/>
    </xf>
    <xf numFmtId="0" fontId="15" fillId="0" borderId="103" xfId="31" applyNumberFormat="1" applyFont="1" applyFill="1" applyBorder="1" applyAlignment="1">
      <alignment horizontal="center"/>
      <protection/>
    </xf>
    <xf numFmtId="0" fontId="15" fillId="0" borderId="106" xfId="31" applyNumberFormat="1" applyFont="1" applyFill="1" applyBorder="1" applyAlignment="1">
      <alignment horizontal="center"/>
      <protection/>
    </xf>
    <xf numFmtId="0" fontId="15" fillId="0" borderId="76" xfId="31" applyNumberFormat="1" applyFont="1" applyFill="1" applyBorder="1" applyAlignment="1">
      <alignment horizontal="center"/>
      <protection/>
    </xf>
    <xf numFmtId="0" fontId="15" fillId="0" borderId="112" xfId="31" applyNumberFormat="1" applyFont="1" applyFill="1" applyBorder="1" applyAlignment="1">
      <alignment horizontal="center"/>
      <protection/>
    </xf>
    <xf numFmtId="0" fontId="15" fillId="0" borderId="63" xfId="31" applyNumberFormat="1" applyFont="1" applyFill="1" applyBorder="1" applyAlignment="1">
      <alignment horizontal="center"/>
      <protection/>
    </xf>
    <xf numFmtId="0" fontId="15" fillId="0" borderId="72" xfId="31" applyNumberFormat="1" applyFont="1" applyFill="1" applyBorder="1" applyAlignment="1">
      <alignment horizontal="center"/>
      <protection/>
    </xf>
    <xf numFmtId="0" fontId="15" fillId="0" borderId="73" xfId="31" applyNumberFormat="1" applyFont="1" applyFill="1" applyBorder="1" applyAlignment="1">
      <alignment horizontal="center"/>
      <protection/>
    </xf>
    <xf numFmtId="0" fontId="15" fillId="0" borderId="65" xfId="31" applyNumberFormat="1" applyFont="1" applyFill="1" applyBorder="1" applyAlignment="1">
      <alignment horizontal="center"/>
      <protection/>
    </xf>
    <xf numFmtId="0" fontId="15" fillId="0" borderId="64" xfId="31" applyNumberFormat="1" applyFont="1" applyFill="1" applyBorder="1" applyAlignment="1">
      <alignment horizontal="center"/>
      <protection/>
    </xf>
    <xf numFmtId="0" fontId="15" fillId="0" borderId="62" xfId="31" applyNumberFormat="1" applyFont="1" applyFill="1" applyBorder="1" applyAlignment="1">
      <alignment horizontal="center"/>
      <protection/>
    </xf>
    <xf numFmtId="0" fontId="15" fillId="0" borderId="107" xfId="31" applyNumberFormat="1" applyFont="1" applyFill="1" applyBorder="1" applyAlignment="1">
      <alignment horizontal="center"/>
      <protection/>
    </xf>
    <xf numFmtId="0" fontId="15" fillId="0" borderId="108" xfId="31" applyNumberFormat="1" applyFont="1" applyFill="1" applyBorder="1" applyAlignment="1">
      <alignment horizontal="center"/>
      <protection/>
    </xf>
    <xf numFmtId="0" fontId="15" fillId="0" borderId="109" xfId="31" applyNumberFormat="1" applyFont="1" applyFill="1" applyBorder="1" applyAlignment="1">
      <alignment horizontal="center"/>
      <protection/>
    </xf>
    <xf numFmtId="0" fontId="15" fillId="0" borderId="113" xfId="31" applyNumberFormat="1" applyFont="1" applyFill="1" applyBorder="1" applyAlignment="1">
      <alignment horizontal="center"/>
      <protection/>
    </xf>
    <xf numFmtId="0" fontId="15" fillId="0" borderId="110" xfId="31" applyNumberFormat="1" applyFont="1" applyFill="1" applyBorder="1" applyAlignment="1">
      <alignment horizontal="center"/>
      <protection/>
    </xf>
    <xf numFmtId="0" fontId="15" fillId="0" borderId="114" xfId="31" applyNumberFormat="1" applyFont="1" applyFill="1" applyBorder="1" applyAlignment="1">
      <alignment horizontal="left" indent="1"/>
      <protection/>
    </xf>
    <xf numFmtId="0" fontId="15" fillId="0" borderId="61" xfId="31" applyNumberFormat="1" applyFont="1" applyFill="1" applyBorder="1" applyAlignment="1">
      <alignment horizontal="left" indent="1"/>
      <protection/>
    </xf>
    <xf numFmtId="0" fontId="15" fillId="0" borderId="115" xfId="31" applyNumberFormat="1" applyFont="1" applyFill="1" applyBorder="1" applyAlignment="1">
      <alignment horizontal="left" indent="1"/>
      <protection/>
    </xf>
    <xf numFmtId="0" fontId="15" fillId="0" borderId="114" xfId="0" applyFont="1" applyBorder="1" applyAlignment="1">
      <alignment horizontal="left" indent="1"/>
    </xf>
    <xf numFmtId="0" fontId="15" fillId="0" borderId="61" xfId="0" applyFont="1" applyBorder="1" applyAlignment="1">
      <alignment horizontal="left" indent="1"/>
    </xf>
    <xf numFmtId="0" fontId="15" fillId="0" borderId="115" xfId="0" applyFont="1" applyBorder="1" applyAlignment="1">
      <alignment horizontal="left" indent="1"/>
    </xf>
    <xf numFmtId="0" fontId="15" fillId="0" borderId="104" xfId="31" applyNumberFormat="1" applyFont="1" applyFill="1" applyBorder="1" applyAlignment="1">
      <alignment horizontal="center"/>
      <protection/>
    </xf>
    <xf numFmtId="0" fontId="15" fillId="0" borderId="105" xfId="31" applyNumberFormat="1" applyFont="1" applyFill="1" applyBorder="1" applyAlignment="1">
      <alignment horizontal="center"/>
      <protection/>
    </xf>
    <xf numFmtId="234" fontId="15" fillId="0" borderId="116" xfId="28" applyNumberFormat="1" applyFont="1" applyFill="1" applyBorder="1" applyAlignment="1">
      <alignment horizontal="center"/>
      <protection/>
    </xf>
    <xf numFmtId="234" fontId="15" fillId="0" borderId="49" xfId="28" applyNumberFormat="1" applyFont="1" applyFill="1" applyBorder="1" applyAlignment="1">
      <alignment horizontal="center"/>
      <protection/>
    </xf>
    <xf numFmtId="235" fontId="15" fillId="0" borderId="106" xfId="28" applyNumberFormat="1" applyFont="1" applyFill="1" applyBorder="1" applyAlignment="1">
      <alignment horizontal="center"/>
      <protection/>
    </xf>
    <xf numFmtId="242" fontId="15" fillId="0" borderId="2" xfId="28" applyNumberFormat="1" applyFont="1" applyFill="1" applyBorder="1" applyAlignment="1">
      <alignment horizontal="center"/>
      <protection/>
    </xf>
    <xf numFmtId="234" fontId="15" fillId="0" borderId="0" xfId="28" applyNumberFormat="1" applyFont="1" applyFill="1" applyBorder="1" applyAlignment="1">
      <alignment horizontal="center"/>
      <protection/>
    </xf>
    <xf numFmtId="234" fontId="15" fillId="0" borderId="93" xfId="28" applyNumberFormat="1" applyFont="1" applyFill="1" applyBorder="1" applyAlignment="1">
      <alignment horizontal="center"/>
      <protection/>
    </xf>
    <xf numFmtId="234" fontId="15" fillId="0" borderId="63" xfId="28" applyNumberFormat="1" applyFont="1" applyFill="1" applyBorder="1" applyAlignment="1">
      <alignment horizontal="center"/>
      <protection/>
    </xf>
    <xf numFmtId="235" fontId="15" fillId="0" borderId="64" xfId="28" applyNumberFormat="1" applyFont="1" applyFill="1" applyBorder="1" applyAlignment="1">
      <alignment horizontal="center"/>
      <protection/>
    </xf>
    <xf numFmtId="234" fontId="15" fillId="0" borderId="2" xfId="28" applyNumberFormat="1" applyFont="1" applyFill="1" applyBorder="1" applyAlignment="1">
      <alignment horizontal="center"/>
      <protection/>
    </xf>
    <xf numFmtId="234" fontId="15" fillId="0" borderId="86" xfId="28" applyNumberFormat="1" applyFont="1" applyFill="1" applyBorder="1" applyAlignment="1">
      <alignment horizontal="center"/>
      <protection/>
    </xf>
    <xf numFmtId="234" fontId="15" fillId="0" borderId="117" xfId="28" applyNumberFormat="1" applyFont="1" applyFill="1" applyBorder="1" applyAlignment="1">
      <alignment horizontal="center"/>
      <protection/>
    </xf>
    <xf numFmtId="234" fontId="15" fillId="0" borderId="107" xfId="28" applyNumberFormat="1" applyFont="1" applyFill="1" applyBorder="1" applyAlignment="1">
      <alignment horizontal="center"/>
      <protection/>
    </xf>
    <xf numFmtId="235" fontId="15" fillId="0" borderId="118" xfId="28" applyNumberFormat="1" applyFont="1" applyFill="1" applyBorder="1" applyAlignment="1">
      <alignment horizontal="center"/>
      <protection/>
    </xf>
    <xf numFmtId="234" fontId="15" fillId="0" borderId="38" xfId="28" applyNumberFormat="1" applyFont="1" applyFill="1" applyBorder="1" applyAlignment="1">
      <alignment horizontal="center"/>
      <protection/>
    </xf>
    <xf numFmtId="0" fontId="15" fillId="0" borderId="119" xfId="28" applyFont="1" applyFill="1" applyBorder="1" applyAlignment="1">
      <alignment horizontal="left" indent="1"/>
      <protection/>
    </xf>
    <xf numFmtId="0" fontId="15" fillId="0" borderId="61" xfId="28" applyFont="1" applyFill="1" applyBorder="1" applyAlignment="1">
      <alignment horizontal="left" indent="1"/>
      <protection/>
    </xf>
    <xf numFmtId="0" fontId="15" fillId="0" borderId="115" xfId="28" applyFont="1" applyFill="1" applyBorder="1" applyAlignment="1">
      <alignment horizontal="left" indent="1"/>
      <protection/>
    </xf>
    <xf numFmtId="235" fontId="15" fillId="0" borderId="110" xfId="28" applyNumberFormat="1" applyFont="1" applyFill="1" applyBorder="1" applyAlignment="1">
      <alignment horizontal="center"/>
      <protection/>
    </xf>
    <xf numFmtId="234" fontId="15" fillId="0" borderId="11" xfId="28" applyNumberFormat="1" applyFont="1" applyFill="1" applyBorder="1" applyAlignment="1">
      <alignment horizontal="center"/>
      <protection/>
    </xf>
    <xf numFmtId="234" fontId="15" fillId="0" borderId="120" xfId="28" applyNumberFormat="1" applyFont="1" applyFill="1" applyBorder="1" applyAlignment="1">
      <alignment horizontal="center"/>
      <protection/>
    </xf>
    <xf numFmtId="234" fontId="15" fillId="0" borderId="103" xfId="28" applyNumberFormat="1" applyFont="1" applyFill="1" applyBorder="1" applyAlignment="1">
      <alignment horizontal="center"/>
      <protection/>
    </xf>
    <xf numFmtId="234" fontId="15" fillId="0" borderId="121" xfId="28" applyNumberFormat="1" applyFont="1" applyFill="1" applyBorder="1" applyAlignment="1">
      <alignment horizontal="center"/>
      <protection/>
    </xf>
    <xf numFmtId="0" fontId="15" fillId="0" borderId="114" xfId="28" applyFont="1" applyFill="1" applyBorder="1" applyAlignment="1">
      <alignment horizontal="left" indent="1"/>
      <protection/>
    </xf>
    <xf numFmtId="0" fontId="16" fillId="0" borderId="23" xfId="29" applyNumberFormat="1" applyFont="1" applyFill="1" applyBorder="1" applyAlignment="1">
      <alignment horizontal="left"/>
      <protection/>
    </xf>
    <xf numFmtId="0" fontId="16" fillId="0" borderId="49" xfId="27" applyFill="1" applyBorder="1" applyAlignment="1">
      <alignment horizontal="center"/>
      <protection/>
    </xf>
    <xf numFmtId="0" fontId="16" fillId="0" borderId="100" xfId="27" applyFill="1" applyBorder="1" applyAlignment="1">
      <alignment horizontal="center"/>
      <protection/>
    </xf>
    <xf numFmtId="1" fontId="16" fillId="3" borderId="50" xfId="27" applyNumberFormat="1" applyFill="1" applyBorder="1" applyAlignment="1">
      <alignment horizontal="center"/>
      <protection/>
    </xf>
    <xf numFmtId="234" fontId="16" fillId="0" borderId="49" xfId="27" applyNumberFormat="1" applyFont="1" applyBorder="1" applyAlignment="1">
      <alignment horizontal="center"/>
      <protection/>
    </xf>
    <xf numFmtId="234" fontId="16" fillId="0" borderId="50" xfId="27" applyNumberFormat="1" applyFont="1" applyBorder="1" applyAlignment="1">
      <alignment horizontal="center"/>
      <protection/>
    </xf>
    <xf numFmtId="234" fontId="16" fillId="3" borderId="122" xfId="27" applyNumberFormat="1" applyFill="1" applyBorder="1" applyAlignment="1">
      <alignment horizontal="center"/>
      <protection/>
    </xf>
    <xf numFmtId="234" fontId="16" fillId="0" borderId="122" xfId="27" applyNumberFormat="1" applyBorder="1" applyAlignment="1">
      <alignment horizontal="center"/>
      <protection/>
    </xf>
    <xf numFmtId="234" fontId="16" fillId="0" borderId="123" xfId="27" applyNumberFormat="1" applyBorder="1" applyAlignment="1">
      <alignment horizontal="center"/>
      <protection/>
    </xf>
    <xf numFmtId="0" fontId="16" fillId="0" borderId="0" xfId="27" applyFill="1" applyBorder="1" applyAlignment="1">
      <alignment horizontal="center"/>
      <protection/>
    </xf>
    <xf numFmtId="0" fontId="16" fillId="0" borderId="122" xfId="27" applyFill="1" applyBorder="1" applyAlignment="1">
      <alignment horizontal="center"/>
      <protection/>
    </xf>
    <xf numFmtId="0" fontId="16" fillId="0" borderId="124" xfId="27" applyFill="1" applyBorder="1">
      <alignment/>
      <protection/>
    </xf>
    <xf numFmtId="0" fontId="16" fillId="0" borderId="0" xfId="27" applyFill="1" applyBorder="1">
      <alignment/>
      <protection/>
    </xf>
    <xf numFmtId="0" fontId="16" fillId="0" borderId="0" xfId="27" applyFont="1" applyFill="1" applyBorder="1" applyAlignment="1">
      <alignment horizontal="center"/>
      <protection/>
    </xf>
    <xf numFmtId="0" fontId="16" fillId="0" borderId="50" xfId="27" applyFill="1" applyBorder="1">
      <alignment/>
      <protection/>
    </xf>
    <xf numFmtId="0" fontId="16" fillId="0" borderId="125" xfId="27" applyFill="1" applyBorder="1">
      <alignment/>
      <protection/>
    </xf>
    <xf numFmtId="0" fontId="16" fillId="0" borderId="126" xfId="27" applyFill="1" applyBorder="1">
      <alignment/>
      <protection/>
    </xf>
    <xf numFmtId="0" fontId="16" fillId="0" borderId="127" xfId="27" applyFill="1" applyBorder="1">
      <alignment/>
      <protection/>
    </xf>
    <xf numFmtId="0" fontId="16" fillId="0" borderId="102" xfId="27" applyFill="1" applyBorder="1" applyAlignment="1">
      <alignment horizontal="center"/>
      <protection/>
    </xf>
    <xf numFmtId="0" fontId="16" fillId="0" borderId="128" xfId="27" applyFill="1" applyBorder="1" applyAlignment="1">
      <alignment horizontal="center"/>
      <protection/>
    </xf>
    <xf numFmtId="0" fontId="16" fillId="0" borderId="47" xfId="27" applyFill="1" applyBorder="1">
      <alignment/>
      <protection/>
    </xf>
    <xf numFmtId="0" fontId="16" fillId="0" borderId="129" xfId="27" applyFill="1" applyBorder="1">
      <alignment/>
      <protection/>
    </xf>
    <xf numFmtId="0" fontId="16" fillId="0" borderId="49" xfId="27" applyFont="1" applyFill="1" applyBorder="1" applyAlignment="1">
      <alignment horizontal="center"/>
      <protection/>
    </xf>
    <xf numFmtId="0" fontId="16" fillId="0" borderId="100" xfId="27" applyFont="1" applyFill="1" applyBorder="1" applyAlignment="1">
      <alignment horizontal="center"/>
      <protection/>
    </xf>
    <xf numFmtId="0" fontId="16" fillId="0" borderId="46" xfId="27" applyFill="1" applyBorder="1" applyAlignment="1">
      <alignment horizontal="center"/>
      <protection/>
    </xf>
    <xf numFmtId="0" fontId="16" fillId="0" borderId="111" xfId="27" applyBorder="1">
      <alignment/>
      <protection/>
    </xf>
    <xf numFmtId="0" fontId="16" fillId="0" borderId="103" xfId="27" applyFont="1" applyFill="1" applyBorder="1" applyAlignment="1">
      <alignment horizontal="center"/>
      <protection/>
    </xf>
    <xf numFmtId="0" fontId="16" fillId="0" borderId="103" xfId="27" applyFont="1" applyFill="1" applyBorder="1" applyAlignment="1">
      <alignment horizontal="center"/>
      <protection/>
    </xf>
    <xf numFmtId="0" fontId="16" fillId="0" borderId="130" xfId="27" applyBorder="1">
      <alignment/>
      <protection/>
    </xf>
    <xf numFmtId="0" fontId="16" fillId="0" borderId="130" xfId="27" applyFont="1" applyBorder="1" applyAlignment="1">
      <alignment horizontal="center"/>
      <protection/>
    </xf>
    <xf numFmtId="0" fontId="16" fillId="0" borderId="131" xfId="27" applyBorder="1">
      <alignment/>
      <protection/>
    </xf>
    <xf numFmtId="0" fontId="16" fillId="0" borderId="132" xfId="27" applyBorder="1" applyAlignment="1">
      <alignment horizontal="center"/>
      <protection/>
    </xf>
    <xf numFmtId="0" fontId="16" fillId="0" borderId="133" xfId="27" applyBorder="1" applyAlignment="1">
      <alignment horizontal="center"/>
      <protection/>
    </xf>
    <xf numFmtId="0" fontId="16" fillId="0" borderId="124" xfId="27" applyBorder="1" applyAlignment="1">
      <alignment horizontal="center"/>
      <protection/>
    </xf>
    <xf numFmtId="0" fontId="16" fillId="0" borderId="116" xfId="27" applyBorder="1" applyAlignment="1">
      <alignment horizontal="center"/>
      <protection/>
    </xf>
    <xf numFmtId="0" fontId="16" fillId="0" borderId="134" xfId="27" applyBorder="1" applyAlignment="1">
      <alignment horizontal="center"/>
      <protection/>
    </xf>
    <xf numFmtId="0" fontId="16" fillId="0" borderId="90" xfId="27" applyFill="1" applyBorder="1" applyAlignment="1">
      <alignment horizontal="center"/>
      <protection/>
    </xf>
    <xf numFmtId="1" fontId="16" fillId="3" borderId="129" xfId="27" applyNumberFormat="1" applyFill="1" applyBorder="1" applyAlignment="1">
      <alignment horizontal="center"/>
      <protection/>
    </xf>
    <xf numFmtId="0" fontId="16" fillId="0" borderId="135" xfId="27" applyBorder="1" applyAlignment="1">
      <alignment horizontal="center"/>
      <protection/>
    </xf>
    <xf numFmtId="0" fontId="68" fillId="0" borderId="0" xfId="31" applyFont="1" applyFill="1" applyAlignment="1">
      <alignment horizontal="center" vertical="center" wrapText="1"/>
      <protection/>
    </xf>
    <xf numFmtId="0" fontId="58" fillId="0" borderId="0" xfId="31" applyFont="1" applyFill="1" applyBorder="1" applyAlignment="1">
      <alignment horizontal="center" vertical="center" wrapText="1"/>
      <protection/>
    </xf>
    <xf numFmtId="0" fontId="58" fillId="0" borderId="0" xfId="31" applyFont="1" applyFill="1" applyBorder="1" applyAlignment="1">
      <alignment horizontal="center" vertical="center"/>
      <protection/>
    </xf>
    <xf numFmtId="0" fontId="58" fillId="0" borderId="76" xfId="28" applyFont="1" applyFill="1" applyBorder="1" applyAlignment="1">
      <alignment horizontal="center" vertical="center"/>
      <protection/>
    </xf>
    <xf numFmtId="0" fontId="69" fillId="0" borderId="76" xfId="28" applyFont="1" applyFill="1" applyBorder="1" applyAlignment="1">
      <alignment horizontal="center" vertical="center"/>
      <protection/>
    </xf>
    <xf numFmtId="0" fontId="58" fillId="0" borderId="136" xfId="28" applyFont="1" applyFill="1" applyBorder="1" applyAlignment="1">
      <alignment horizontal="center" vertical="center"/>
      <protection/>
    </xf>
    <xf numFmtId="0" fontId="58" fillId="0" borderId="53" xfId="28" applyFont="1" applyFill="1" applyBorder="1" applyAlignment="1">
      <alignment horizontal="center" vertical="center"/>
      <protection/>
    </xf>
    <xf numFmtId="0" fontId="58" fillId="0" borderId="137" xfId="28" applyFont="1" applyFill="1" applyBorder="1" applyAlignment="1">
      <alignment horizontal="center" vertical="center"/>
      <protection/>
    </xf>
    <xf numFmtId="0" fontId="58" fillId="0" borderId="55" xfId="28" applyFont="1" applyFill="1" applyBorder="1" applyAlignment="1">
      <alignment horizontal="center" vertical="center"/>
      <protection/>
    </xf>
    <xf numFmtId="0" fontId="38" fillId="0" borderId="46" xfId="29" applyFont="1" applyFill="1" applyBorder="1" applyAlignment="1">
      <alignment horizontal="center"/>
      <protection/>
    </xf>
    <xf numFmtId="0" fontId="38" fillId="0" borderId="126" xfId="29" applyFont="1" applyFill="1" applyBorder="1" applyAlignment="1">
      <alignment horizontal="center"/>
      <protection/>
    </xf>
    <xf numFmtId="1" fontId="38" fillId="0" borderId="49" xfId="29" applyNumberFormat="1" applyFont="1" applyFill="1" applyBorder="1" applyAlignment="1">
      <alignment horizontal="center"/>
      <protection/>
    </xf>
    <xf numFmtId="1" fontId="38" fillId="0" borderId="100" xfId="29" applyNumberFormat="1" applyFont="1" applyFill="1" applyBorder="1" applyAlignment="1">
      <alignment horizontal="center"/>
      <protection/>
    </xf>
    <xf numFmtId="1" fontId="38" fillId="0" borderId="126" xfId="29" applyNumberFormat="1" applyFont="1" applyFill="1" applyBorder="1" applyAlignment="1">
      <alignment horizontal="center"/>
      <protection/>
    </xf>
    <xf numFmtId="1" fontId="38" fillId="0" borderId="46" xfId="29" applyNumberFormat="1" applyFont="1" applyFill="1" applyBorder="1" applyAlignment="1">
      <alignment horizontal="center"/>
      <protection/>
    </xf>
    <xf numFmtId="1" fontId="38" fillId="0" borderId="101" xfId="29" applyNumberFormat="1" applyFont="1" applyFill="1" applyBorder="1" applyAlignment="1">
      <alignment horizontal="center"/>
      <protection/>
    </xf>
    <xf numFmtId="0" fontId="38" fillId="0" borderId="138" xfId="29" applyFont="1" applyFill="1" applyBorder="1" applyAlignment="1">
      <alignment horizontal="center"/>
      <protection/>
    </xf>
    <xf numFmtId="0" fontId="38" fillId="0" borderId="139" xfId="29" applyFont="1" applyFill="1" applyBorder="1" applyAlignment="1">
      <alignment horizontal="center"/>
      <protection/>
    </xf>
    <xf numFmtId="0" fontId="38" fillId="0" borderId="140" xfId="29" applyFont="1" applyFill="1" applyBorder="1" applyAlignment="1">
      <alignment horizontal="center"/>
      <protection/>
    </xf>
    <xf numFmtId="0" fontId="38" fillId="0" borderId="141" xfId="29" applyFont="1" applyFill="1" applyBorder="1" applyAlignment="1">
      <alignment horizontal="center"/>
      <protection/>
    </xf>
    <xf numFmtId="1" fontId="38" fillId="0" borderId="47" xfId="29" applyNumberFormat="1" applyFont="1" applyFill="1" applyBorder="1" applyAlignment="1">
      <alignment horizontal="center"/>
      <protection/>
    </xf>
    <xf numFmtId="1" fontId="38" fillId="0" borderId="50" xfId="29" applyNumberFormat="1" applyFont="1" applyFill="1" applyBorder="1" applyAlignment="1">
      <alignment horizontal="center"/>
      <protection/>
    </xf>
    <xf numFmtId="1" fontId="38" fillId="0" borderId="127" xfId="29" applyNumberFormat="1" applyFont="1" applyFill="1" applyBorder="1" applyAlignment="1">
      <alignment horizontal="center"/>
      <protection/>
    </xf>
    <xf numFmtId="1" fontId="38" fillId="0" borderId="138" xfId="29" applyNumberFormat="1" applyFont="1" applyFill="1" applyBorder="1" applyAlignment="1">
      <alignment horizontal="center"/>
      <protection/>
    </xf>
    <xf numFmtId="1" fontId="38" fillId="0" borderId="3" xfId="29" applyNumberFormat="1" applyFont="1" applyFill="1" applyBorder="1" applyAlignment="1">
      <alignment horizontal="center"/>
      <protection/>
    </xf>
    <xf numFmtId="1" fontId="38" fillId="0" borderId="140" xfId="29" applyNumberFormat="1" applyFont="1" applyFill="1" applyBorder="1" applyAlignment="1">
      <alignment horizontal="center"/>
      <protection/>
    </xf>
    <xf numFmtId="1" fontId="38" fillId="0" borderId="102" xfId="29" applyNumberFormat="1" applyFont="1" applyFill="1" applyBorder="1" applyAlignment="1">
      <alignment horizontal="center"/>
      <protection/>
    </xf>
    <xf numFmtId="0" fontId="38" fillId="0" borderId="49" xfId="29" applyFont="1" applyFill="1" applyBorder="1" applyAlignment="1">
      <alignment horizontal="center"/>
      <protection/>
    </xf>
    <xf numFmtId="0" fontId="38" fillId="0" borderId="47" xfId="29" applyFont="1" applyFill="1" applyBorder="1" applyAlignment="1">
      <alignment horizontal="center"/>
      <protection/>
    </xf>
    <xf numFmtId="0" fontId="38" fillId="0" borderId="3" xfId="29" applyFont="1" applyFill="1" applyBorder="1" applyAlignment="1">
      <alignment horizontal="center"/>
      <protection/>
    </xf>
    <xf numFmtId="0" fontId="38" fillId="0" borderId="50" xfId="29" applyFont="1" applyFill="1" applyBorder="1" applyAlignment="1">
      <alignment horizontal="center"/>
      <protection/>
    </xf>
    <xf numFmtId="0" fontId="16" fillId="0" borderId="3" xfId="29" applyFill="1" applyBorder="1" applyAlignment="1">
      <alignment horizontal="center"/>
      <protection/>
    </xf>
    <xf numFmtId="0" fontId="16" fillId="0" borderId="49" xfId="29" applyFill="1" applyBorder="1" applyAlignment="1">
      <alignment horizontal="center"/>
      <protection/>
    </xf>
    <xf numFmtId="0" fontId="16" fillId="0" borderId="50" xfId="29" applyFill="1" applyBorder="1" applyAlignment="1">
      <alignment horizontal="center"/>
      <protection/>
    </xf>
    <xf numFmtId="0" fontId="16" fillId="0" borderId="100" xfId="29" applyFill="1" applyBorder="1" applyAlignment="1">
      <alignment horizontal="center"/>
      <protection/>
    </xf>
    <xf numFmtId="0" fontId="16" fillId="0" borderId="138" xfId="29" applyFill="1" applyBorder="1" applyAlignment="1">
      <alignment horizontal="center"/>
      <protection/>
    </xf>
    <xf numFmtId="0" fontId="16" fillId="0" borderId="46" xfId="29" applyFill="1" applyBorder="1" applyAlignment="1">
      <alignment horizontal="center"/>
      <protection/>
    </xf>
    <xf numFmtId="0" fontId="16" fillId="0" borderId="101" xfId="29" applyFill="1" applyBorder="1" applyAlignment="1">
      <alignment horizontal="center"/>
      <protection/>
    </xf>
    <xf numFmtId="0" fontId="16" fillId="0" borderId="0" xfId="29" applyFill="1" applyBorder="1" applyAlignment="1">
      <alignment horizontal="center"/>
      <protection/>
    </xf>
    <xf numFmtId="0" fontId="16" fillId="0" borderId="139" xfId="29" applyFill="1" applyBorder="1" applyAlignment="1">
      <alignment horizontal="center"/>
      <protection/>
    </xf>
    <xf numFmtId="0" fontId="16" fillId="0" borderId="126" xfId="29" applyFill="1" applyBorder="1" applyAlignment="1">
      <alignment horizontal="center"/>
      <protection/>
    </xf>
    <xf numFmtId="0" fontId="38" fillId="0" borderId="142" xfId="29" applyFont="1" applyFill="1" applyBorder="1" applyAlignment="1">
      <alignment horizontal="center"/>
      <protection/>
    </xf>
    <xf numFmtId="0" fontId="16" fillId="0" borderId="0" xfId="29" applyFill="1" applyAlignment="1">
      <alignment horizontal="center"/>
      <protection/>
    </xf>
    <xf numFmtId="0" fontId="16" fillId="0" borderId="47" xfId="29" applyFill="1" applyBorder="1" applyAlignment="1">
      <alignment horizontal="center"/>
      <protection/>
    </xf>
    <xf numFmtId="0" fontId="16" fillId="0" borderId="46" xfId="29" applyNumberFormat="1" applyFill="1" applyBorder="1" applyAlignment="1">
      <alignment horizontal="center"/>
      <protection/>
    </xf>
    <xf numFmtId="0" fontId="16" fillId="0" borderId="49" xfId="29" applyNumberFormat="1" applyFill="1" applyBorder="1" applyAlignment="1">
      <alignment horizontal="center"/>
      <protection/>
    </xf>
    <xf numFmtId="0" fontId="16" fillId="0" borderId="100" xfId="29" applyNumberFormat="1" applyFill="1" applyBorder="1" applyAlignment="1">
      <alignment horizontal="center"/>
      <protection/>
    </xf>
    <xf numFmtId="0" fontId="16" fillId="0" borderId="101" xfId="29" applyNumberFormat="1" applyFill="1" applyBorder="1" applyAlignment="1">
      <alignment horizontal="center"/>
      <protection/>
    </xf>
    <xf numFmtId="0" fontId="16" fillId="0" borderId="0" xfId="29" applyNumberFormat="1" applyFill="1" applyBorder="1" applyAlignment="1">
      <alignment horizontal="center"/>
      <protection/>
    </xf>
    <xf numFmtId="0" fontId="16" fillId="0" borderId="126" xfId="29" applyNumberFormat="1" applyFill="1" applyBorder="1" applyAlignment="1">
      <alignment horizontal="center"/>
      <protection/>
    </xf>
    <xf numFmtId="0" fontId="16" fillId="0" borderId="47" xfId="29" applyNumberFormat="1" applyFill="1" applyBorder="1" applyAlignment="1">
      <alignment horizontal="center"/>
      <protection/>
    </xf>
    <xf numFmtId="0" fontId="16" fillId="0" borderId="50" xfId="29" applyNumberFormat="1" applyFill="1" applyBorder="1" applyAlignment="1">
      <alignment horizontal="center"/>
      <protection/>
    </xf>
    <xf numFmtId="0" fontId="16" fillId="0" borderId="127" xfId="29" applyNumberFormat="1" applyFill="1" applyBorder="1" applyAlignment="1">
      <alignment horizontal="center"/>
      <protection/>
    </xf>
    <xf numFmtId="1" fontId="38" fillId="0" borderId="139" xfId="29" applyNumberFormat="1" applyFont="1" applyFill="1" applyBorder="1" applyAlignment="1">
      <alignment horizontal="center"/>
      <protection/>
    </xf>
    <xf numFmtId="0" fontId="46" fillId="0" borderId="0" xfId="28" applyFont="1" applyAlignment="1">
      <alignment vertical="top" wrapText="1"/>
      <protection/>
    </xf>
    <xf numFmtId="0" fontId="16" fillId="0" borderId="0" xfId="28" applyFont="1" applyAlignment="1">
      <alignment vertical="top" wrapText="1"/>
      <protection/>
    </xf>
    <xf numFmtId="0" fontId="46" fillId="0" borderId="0" xfId="30" applyFont="1" applyFill="1" applyAlignment="1">
      <alignment vertical="top" wrapText="1"/>
      <protection/>
    </xf>
    <xf numFmtId="0" fontId="46" fillId="0" borderId="0" xfId="28" applyFont="1" applyBorder="1" applyAlignment="1">
      <alignment vertical="top" wrapText="1"/>
      <protection/>
    </xf>
    <xf numFmtId="0" fontId="16" fillId="0" borderId="0" xfId="28" applyFont="1" applyBorder="1" applyAlignment="1">
      <alignment vertical="top" wrapText="1"/>
      <protection/>
    </xf>
    <xf numFmtId="0" fontId="46" fillId="0" borderId="0" xfId="30" applyFont="1" applyFill="1" applyBorder="1" applyAlignment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58" fillId="0" borderId="143" xfId="31" applyFont="1" applyFill="1" applyBorder="1" applyAlignment="1">
      <alignment horizontal="center" vertical="center"/>
      <protection/>
    </xf>
    <xf numFmtId="0" fontId="58" fillId="0" borderId="144" xfId="31" applyFont="1" applyFill="1" applyBorder="1" applyAlignment="1">
      <alignment horizontal="left" indent="1"/>
      <protection/>
    </xf>
    <xf numFmtId="0" fontId="57" fillId="0" borderId="46" xfId="31" applyFont="1" applyFill="1" applyBorder="1" applyAlignment="1">
      <alignment horizontal="center"/>
      <protection/>
    </xf>
    <xf numFmtId="0" fontId="57" fillId="0" borderId="49" xfId="31" applyFont="1" applyFill="1" applyBorder="1" applyAlignment="1">
      <alignment horizontal="center" vertical="center"/>
      <protection/>
    </xf>
    <xf numFmtId="0" fontId="57" fillId="0" borderId="100" xfId="3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6" fillId="0" borderId="0" xfId="31" applyFont="1">
      <alignment/>
      <protection/>
    </xf>
    <xf numFmtId="0" fontId="16" fillId="0" borderId="0" xfId="31" applyFont="1" applyAlignment="1">
      <alignment wrapText="1"/>
      <protection/>
    </xf>
    <xf numFmtId="0" fontId="46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6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22" fillId="0" borderId="145" xfId="0" applyNumberFormat="1" applyFont="1" applyBorder="1" applyAlignment="1">
      <alignment horizontal="center"/>
    </xf>
    <xf numFmtId="0" fontId="0" fillId="0" borderId="42" xfId="0" applyBorder="1" applyAlignment="1">
      <alignment horizontal="center" vertical="center" shrinkToFit="1"/>
    </xf>
    <xf numFmtId="0" fontId="15" fillId="0" borderId="26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45" fillId="0" borderId="41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10" fillId="0" borderId="32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4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46" fillId="0" borderId="11" xfId="0" applyNumberFormat="1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22" fillId="0" borderId="32" xfId="0" applyNumberFormat="1" applyFont="1" applyFill="1" applyBorder="1" applyAlignment="1">
      <alignment horizontal="center"/>
    </xf>
    <xf numFmtId="0" fontId="22" fillId="0" borderId="33" xfId="0" applyNumberFormat="1" applyFont="1" applyFill="1" applyBorder="1" applyAlignment="1">
      <alignment horizontal="center"/>
    </xf>
    <xf numFmtId="0" fontId="21" fillId="0" borderId="146" xfId="0" applyNumberFormat="1" applyFont="1" applyBorder="1" applyAlignment="1">
      <alignment horizontal="center" textRotation="90"/>
    </xf>
    <xf numFmtId="0" fontId="21" fillId="0" borderId="39" xfId="0" applyNumberFormat="1" applyFont="1" applyBorder="1" applyAlignment="1">
      <alignment horizontal="center" textRotation="90"/>
    </xf>
    <xf numFmtId="0" fontId="45" fillId="0" borderId="147" xfId="0" applyFont="1" applyBorder="1" applyAlignment="1">
      <alignment horizontal="center" vertical="center" wrapText="1" shrinkToFit="1"/>
    </xf>
    <xf numFmtId="0" fontId="10" fillId="0" borderId="145" xfId="0" applyNumberFormat="1" applyFont="1" applyBorder="1" applyAlignment="1">
      <alignment horizontal="center"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1" fillId="0" borderId="16" xfId="0" applyNumberFormat="1" applyFont="1" applyBorder="1" applyAlignment="1">
      <alignment horizontal="center" textRotation="90"/>
    </xf>
    <xf numFmtId="0" fontId="21" fillId="0" borderId="22" xfId="0" applyNumberFormat="1" applyFont="1" applyBorder="1" applyAlignment="1">
      <alignment horizontal="center" textRotation="90"/>
    </xf>
    <xf numFmtId="0" fontId="45" fillId="0" borderId="37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7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37" xfId="0" applyFont="1" applyBorder="1" applyAlignment="1">
      <alignment horizontal="center" vertical="center" shrinkToFit="1"/>
    </xf>
    <xf numFmtId="0" fontId="45" fillId="0" borderId="7" xfId="0" applyFont="1" applyBorder="1" applyAlignment="1">
      <alignment horizontal="center" vertical="center" wrapText="1" shrinkToFit="1"/>
    </xf>
    <xf numFmtId="0" fontId="45" fillId="0" borderId="147" xfId="0" applyFont="1" applyBorder="1" applyAlignment="1">
      <alignment horizontal="center" vertical="center" shrinkToFit="1"/>
    </xf>
    <xf numFmtId="0" fontId="45" fillId="0" borderId="96" xfId="0" applyFont="1" applyBorder="1" applyAlignment="1">
      <alignment horizontal="center" vertical="center" shrinkToFit="1"/>
    </xf>
    <xf numFmtId="0" fontId="45" fillId="0" borderId="44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Alignment="1">
      <alignment horizontal="center" vertical="center" shrinkToFit="1"/>
    </xf>
    <xf numFmtId="0" fontId="4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46" fillId="0" borderId="0" xfId="0" applyFont="1" applyAlignment="1">
      <alignment vertical="top" wrapText="1"/>
    </xf>
    <xf numFmtId="0" fontId="22" fillId="0" borderId="32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center"/>
    </xf>
    <xf numFmtId="0" fontId="0" fillId="0" borderId="9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5" fillId="0" borderId="34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0" fillId="0" borderId="38" xfId="0" applyBorder="1" applyAlignment="1">
      <alignment horizontal="center" vertical="center" wrapText="1" shrinkToFit="1"/>
    </xf>
    <xf numFmtId="0" fontId="21" fillId="0" borderId="146" xfId="0" applyFont="1" applyBorder="1" applyAlignment="1">
      <alignment horizontal="center" textRotation="90"/>
    </xf>
    <xf numFmtId="0" fontId="21" fillId="0" borderId="39" xfId="0" applyFont="1" applyBorder="1" applyAlignment="1">
      <alignment horizontal="center" textRotation="90"/>
    </xf>
    <xf numFmtId="0" fontId="21" fillId="0" borderId="16" xfId="0" applyFont="1" applyBorder="1" applyAlignment="1">
      <alignment horizontal="center" textRotation="90"/>
    </xf>
    <xf numFmtId="0" fontId="21" fillId="0" borderId="22" xfId="0" applyFont="1" applyBorder="1" applyAlignment="1">
      <alignment horizontal="center" textRotation="90"/>
    </xf>
    <xf numFmtId="0" fontId="10" fillId="0" borderId="14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7" fillId="0" borderId="3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0" xfId="0" applyNumberFormat="1" applyFont="1" applyAlignment="1">
      <alignment vertical="top" wrapText="1"/>
    </xf>
    <xf numFmtId="0" fontId="48" fillId="0" borderId="11" xfId="0" applyNumberFormat="1" applyFont="1" applyBorder="1" applyAlignment="1">
      <alignment vertical="top" wrapText="1"/>
    </xf>
    <xf numFmtId="0" fontId="47" fillId="0" borderId="147" xfId="0" applyNumberFormat="1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7" fillId="0" borderId="41" xfId="0" applyNumberFormat="1" applyFont="1" applyBorder="1" applyAlignment="1">
      <alignment horizontal="center"/>
    </xf>
    <xf numFmtId="0" fontId="47" fillId="0" borderId="42" xfId="0" applyNumberFormat="1" applyFont="1" applyBorder="1" applyAlignment="1">
      <alignment horizontal="center"/>
    </xf>
    <xf numFmtId="0" fontId="22" fillId="0" borderId="37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2" fillId="0" borderId="148" xfId="0" applyNumberFormat="1" applyFont="1" applyBorder="1" applyAlignment="1">
      <alignment horizontal="center" vertical="center" wrapText="1"/>
    </xf>
    <xf numFmtId="0" fontId="22" fillId="0" borderId="149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22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7" fillId="0" borderId="3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47" xfId="0" applyFont="1" applyBorder="1" applyAlignment="1">
      <alignment horizontal="center" vertical="center" wrapText="1"/>
    </xf>
    <xf numFmtId="0" fontId="47" fillId="0" borderId="96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5" fillId="0" borderId="96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wrapText="1"/>
    </xf>
    <xf numFmtId="0" fontId="47" fillId="0" borderId="42" xfId="0" applyFont="1" applyBorder="1" applyAlignment="1">
      <alignment horizontal="center" wrapText="1"/>
    </xf>
    <xf numFmtId="0" fontId="22" fillId="0" borderId="148" xfId="0" applyFont="1" applyBorder="1" applyAlignment="1">
      <alignment horizontal="center" vertical="center" wrapText="1"/>
    </xf>
    <xf numFmtId="0" fontId="22" fillId="0" borderId="149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16" fillId="0" borderId="50" xfId="27" applyFill="1" applyBorder="1" applyAlignment="1">
      <alignment horizontal="center" vertical="center" textRotation="90"/>
      <protection/>
    </xf>
    <xf numFmtId="0" fontId="16" fillId="0" borderId="129" xfId="27" applyFill="1" applyBorder="1" applyAlignment="1">
      <alignment horizontal="center" vertical="center" textRotation="90"/>
      <protection/>
    </xf>
    <xf numFmtId="0" fontId="16" fillId="0" borderId="132" xfId="27" applyFill="1" applyBorder="1" applyAlignment="1">
      <alignment horizontal="center" vertical="center" textRotation="90"/>
      <protection/>
    </xf>
    <xf numFmtId="0" fontId="16" fillId="0" borderId="124" xfId="27" applyFill="1" applyBorder="1" applyAlignment="1">
      <alignment horizontal="center" vertical="center" textRotation="90"/>
      <protection/>
    </xf>
    <xf numFmtId="0" fontId="16" fillId="0" borderId="125" xfId="27" applyFill="1" applyBorder="1" applyAlignment="1">
      <alignment horizontal="center" vertical="center" textRotation="90"/>
      <protection/>
    </xf>
    <xf numFmtId="0" fontId="16" fillId="0" borderId="101" xfId="27" applyFill="1" applyBorder="1" applyAlignment="1">
      <alignment horizontal="center" vertical="center" textRotation="90"/>
      <protection/>
    </xf>
    <xf numFmtId="0" fontId="16" fillId="0" borderId="0" xfId="27" applyFill="1" applyBorder="1" applyAlignment="1">
      <alignment horizontal="center" vertical="center" textRotation="90"/>
      <protection/>
    </xf>
    <xf numFmtId="0" fontId="16" fillId="0" borderId="126" xfId="27" applyFill="1" applyBorder="1" applyAlignment="1">
      <alignment horizontal="center" vertical="center" textRotation="90"/>
      <protection/>
    </xf>
    <xf numFmtId="0" fontId="16" fillId="0" borderId="47" xfId="27" applyFill="1" applyBorder="1" applyAlignment="1">
      <alignment horizontal="center" vertical="center" textRotation="90"/>
      <protection/>
    </xf>
    <xf numFmtId="0" fontId="16" fillId="0" borderId="127" xfId="27" applyFill="1" applyBorder="1" applyAlignment="1">
      <alignment horizontal="center" vertical="center" textRotation="90"/>
      <protection/>
    </xf>
    <xf numFmtId="0" fontId="16" fillId="0" borderId="134" xfId="27" applyFill="1" applyBorder="1" applyAlignment="1">
      <alignment horizontal="center" vertical="center" textRotation="90"/>
      <protection/>
    </xf>
    <xf numFmtId="0" fontId="16" fillId="0" borderId="51" xfId="27" applyFill="1" applyBorder="1" applyAlignment="1">
      <alignment horizontal="center" vertical="center" textRotation="90"/>
      <protection/>
    </xf>
    <xf numFmtId="0" fontId="16" fillId="0" borderId="0" xfId="27" applyFill="1" applyBorder="1" applyAlignment="1">
      <alignment horizontal="center"/>
      <protection/>
    </xf>
    <xf numFmtId="0" fontId="16" fillId="0" borderId="122" xfId="27" applyFill="1" applyBorder="1" applyAlignment="1">
      <alignment horizontal="center"/>
      <protection/>
    </xf>
    <xf numFmtId="0" fontId="16" fillId="0" borderId="126" xfId="27" applyFill="1" applyBorder="1" applyAlignment="1">
      <alignment horizontal="center"/>
      <protection/>
    </xf>
    <xf numFmtId="0" fontId="16" fillId="0" borderId="150" xfId="27" applyFill="1" applyBorder="1" applyAlignment="1">
      <alignment horizontal="center"/>
      <protection/>
    </xf>
    <xf numFmtId="0" fontId="16" fillId="0" borderId="151" xfId="27" applyFill="1" applyBorder="1" applyAlignment="1">
      <alignment horizontal="center"/>
      <protection/>
    </xf>
    <xf numFmtId="0" fontId="16" fillId="0" borderId="121" xfId="27" applyFill="1" applyBorder="1" applyAlignment="1">
      <alignment horizontal="center"/>
      <protection/>
    </xf>
    <xf numFmtId="0" fontId="16" fillId="0" borderId="152" xfId="27" applyFill="1" applyBorder="1" applyAlignment="1">
      <alignment horizontal="center"/>
      <protection/>
    </xf>
    <xf numFmtId="0" fontId="16" fillId="0" borderId="124" xfId="27" applyFill="1" applyBorder="1" applyAlignment="1">
      <alignment horizontal="center"/>
      <protection/>
    </xf>
    <xf numFmtId="0" fontId="16" fillId="0" borderId="125" xfId="27" applyFill="1" applyBorder="1" applyAlignment="1">
      <alignment horizontal="center"/>
      <protection/>
    </xf>
    <xf numFmtId="0" fontId="16" fillId="0" borderId="50" xfId="27" applyFill="1" applyBorder="1" applyAlignment="1">
      <alignment horizontal="center"/>
      <protection/>
    </xf>
    <xf numFmtId="0" fontId="16" fillId="0" borderId="132" xfId="27" applyFill="1" applyBorder="1" applyAlignment="1">
      <alignment horizontal="center"/>
      <protection/>
    </xf>
    <xf numFmtId="0" fontId="16" fillId="0" borderId="101" xfId="27" applyFill="1" applyBorder="1" applyAlignment="1">
      <alignment horizontal="center"/>
      <protection/>
    </xf>
    <xf numFmtId="0" fontId="16" fillId="0" borderId="47" xfId="27" applyFill="1" applyBorder="1" applyAlignment="1">
      <alignment horizontal="center"/>
      <protection/>
    </xf>
    <xf numFmtId="0" fontId="16" fillId="0" borderId="153" xfId="27" applyFill="1" applyBorder="1" applyAlignment="1">
      <alignment horizontal="center"/>
      <protection/>
    </xf>
    <xf numFmtId="0" fontId="16" fillId="0" borderId="45" xfId="27" applyFont="1" applyBorder="1" applyAlignment="1">
      <alignment horizontal="center" vertical="center" textRotation="90" wrapText="1"/>
      <protection/>
    </xf>
    <xf numFmtId="0" fontId="16" fillId="0" borderId="48" xfId="27" applyFont="1" applyBorder="1" applyAlignment="1">
      <alignment horizontal="center" vertical="center" textRotation="90" wrapText="1"/>
      <protection/>
    </xf>
    <xf numFmtId="0" fontId="16" fillId="0" borderId="52" xfId="27" applyFont="1" applyBorder="1" applyAlignment="1">
      <alignment horizontal="center" vertical="center" textRotation="90" wrapText="1"/>
      <protection/>
    </xf>
    <xf numFmtId="0" fontId="10" fillId="0" borderId="0" xfId="27" applyFont="1" applyAlignment="1">
      <alignment vertical="top" wrapText="1"/>
      <protection/>
    </xf>
    <xf numFmtId="0" fontId="16" fillId="0" borderId="0" xfId="27" applyFont="1" applyAlignment="1">
      <alignment vertical="top" wrapText="1"/>
      <protection/>
    </xf>
    <xf numFmtId="0" fontId="16" fillId="0" borderId="120" xfId="27" applyBorder="1" applyAlignment="1">
      <alignment horizontal="center" vertical="center" textRotation="90" wrapText="1"/>
      <protection/>
    </xf>
    <xf numFmtId="0" fontId="16" fillId="0" borderId="116" xfId="27" applyBorder="1" applyAlignment="1">
      <alignment horizontal="center" vertical="center" textRotation="90" wrapText="1"/>
      <protection/>
    </xf>
    <xf numFmtId="0" fontId="16" fillId="0" borderId="154" xfId="27" applyBorder="1" applyAlignment="1">
      <alignment horizontal="center" vertical="center" textRotation="90" wrapText="1"/>
      <protection/>
    </xf>
    <xf numFmtId="0" fontId="16" fillId="0" borderId="0" xfId="27" applyFont="1" applyAlignment="1">
      <alignment vertical="top" wrapText="1"/>
      <protection/>
    </xf>
    <xf numFmtId="0" fontId="46" fillId="0" borderId="0" xfId="31" applyFont="1" applyAlignment="1">
      <alignment vertical="top" wrapText="1"/>
      <protection/>
    </xf>
    <xf numFmtId="0" fontId="16" fillId="0" borderId="0" xfId="31" applyAlignment="1">
      <alignment vertical="top" wrapText="1"/>
      <protection/>
    </xf>
    <xf numFmtId="0" fontId="69" fillId="0" borderId="102" xfId="31" applyFont="1" applyFill="1" applyBorder="1" applyAlignment="1">
      <alignment horizontal="center" vertical="center" wrapText="1"/>
      <protection/>
    </xf>
    <xf numFmtId="0" fontId="68" fillId="0" borderId="102" xfId="31" applyFont="1" applyFill="1" applyBorder="1" applyAlignment="1">
      <alignment horizontal="center" vertical="center" wrapText="1"/>
      <protection/>
    </xf>
    <xf numFmtId="0" fontId="68" fillId="0" borderId="155" xfId="31" applyFont="1" applyFill="1" applyBorder="1" applyAlignment="1">
      <alignment horizontal="center" vertical="center" wrapText="1"/>
      <protection/>
    </xf>
    <xf numFmtId="0" fontId="69" fillId="0" borderId="156" xfId="31" applyFont="1" applyFill="1" applyBorder="1" applyAlignment="1">
      <alignment horizontal="center" vertical="center" wrapText="1"/>
      <protection/>
    </xf>
    <xf numFmtId="0" fontId="46" fillId="0" borderId="0" xfId="31" applyFont="1" applyAlignment="1">
      <alignment vertical="top" wrapText="1"/>
      <protection/>
    </xf>
    <xf numFmtId="0" fontId="58" fillId="0" borderId="157" xfId="31" applyFont="1" applyFill="1" applyBorder="1" applyAlignment="1">
      <alignment horizontal="center" vertical="center" wrapText="1"/>
      <protection/>
    </xf>
    <xf numFmtId="0" fontId="68" fillId="0" borderId="157" xfId="31" applyFont="1" applyFill="1" applyBorder="1" applyAlignment="1">
      <alignment horizontal="center" vertical="center" wrapText="1"/>
      <protection/>
    </xf>
    <xf numFmtId="0" fontId="68" fillId="0" borderId="158" xfId="31" applyFont="1" applyFill="1" applyBorder="1" applyAlignment="1">
      <alignment horizontal="center" vertical="center" wrapText="1"/>
      <protection/>
    </xf>
    <xf numFmtId="0" fontId="58" fillId="0" borderId="159" xfId="31" applyFont="1" applyFill="1" applyBorder="1" applyAlignment="1">
      <alignment horizontal="center" vertical="center" wrapText="1"/>
      <protection/>
    </xf>
    <xf numFmtId="0" fontId="58" fillId="0" borderId="157" xfId="28" applyFont="1" applyFill="1" applyBorder="1" applyAlignment="1">
      <alignment horizontal="center" vertical="center" wrapText="1"/>
      <protection/>
    </xf>
    <xf numFmtId="0" fontId="58" fillId="0" borderId="158" xfId="28" applyFont="1" applyFill="1" applyBorder="1" applyAlignment="1">
      <alignment horizontal="center" vertical="center" wrapText="1"/>
      <protection/>
    </xf>
    <xf numFmtId="0" fontId="69" fillId="0" borderId="102" xfId="28" applyFont="1" applyFill="1" applyBorder="1" applyAlignment="1">
      <alignment horizontal="center" vertical="center" wrapText="1"/>
      <protection/>
    </xf>
    <xf numFmtId="0" fontId="69" fillId="0" borderId="155" xfId="28" applyFont="1" applyFill="1" applyBorder="1" applyAlignment="1">
      <alignment horizontal="center" vertical="center" wrapText="1"/>
      <protection/>
    </xf>
    <xf numFmtId="0" fontId="69" fillId="0" borderId="156" xfId="28" applyFont="1" applyFill="1" applyBorder="1" applyAlignment="1">
      <alignment horizontal="center" vertical="center" wrapText="1"/>
      <protection/>
    </xf>
    <xf numFmtId="0" fontId="58" fillId="0" borderId="159" xfId="28" applyFont="1" applyFill="1" applyBorder="1" applyAlignment="1">
      <alignment horizontal="center" vertical="center" wrapText="1"/>
      <protection/>
    </xf>
    <xf numFmtId="0" fontId="46" fillId="0" borderId="0" xfId="28" applyFont="1" applyAlignment="1">
      <alignment vertical="top" wrapText="1"/>
      <protection/>
    </xf>
    <xf numFmtId="0" fontId="16" fillId="0" borderId="0" xfId="28" applyFont="1" applyAlignment="1">
      <alignment vertical="top" wrapText="1"/>
      <protection/>
    </xf>
    <xf numFmtId="0" fontId="46" fillId="0" borderId="0" xfId="28" applyFont="1" applyBorder="1" applyAlignment="1">
      <alignment vertical="top" wrapText="1"/>
      <protection/>
    </xf>
    <xf numFmtId="0" fontId="16" fillId="0" borderId="0" xfId="28" applyFont="1" applyBorder="1" applyAlignment="1">
      <alignment vertical="top" wrapText="1"/>
      <protection/>
    </xf>
    <xf numFmtId="0" fontId="45" fillId="0" borderId="37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6" fillId="0" borderId="0" xfId="30" applyFont="1" applyFill="1" applyAlignment="1">
      <alignment vertical="top" wrapText="1"/>
      <protection/>
    </xf>
    <xf numFmtId="0" fontId="46" fillId="0" borderId="0" xfId="30" applyFont="1" applyFill="1" applyBorder="1" applyAlignment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46" fillId="0" borderId="37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41" xfId="0" applyNumberFormat="1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96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 wrapText="1"/>
    </xf>
    <xf numFmtId="0" fontId="48" fillId="0" borderId="0" xfId="0" applyNumberFormat="1" applyFont="1" applyFill="1" applyAlignment="1">
      <alignment vertical="top" wrapText="1"/>
    </xf>
    <xf numFmtId="0" fontId="48" fillId="0" borderId="0" xfId="0" applyNumberFormat="1" applyFont="1" applyFill="1" applyAlignment="1">
      <alignment horizontal="left" vertical="top" wrapText="1"/>
    </xf>
    <xf numFmtId="0" fontId="21" fillId="0" borderId="16" xfId="0" applyNumberFormat="1" applyFont="1" applyBorder="1" applyAlignment="1">
      <alignment horizontal="center" vertical="center" textRotation="90"/>
    </xf>
    <xf numFmtId="0" fontId="21" fillId="0" borderId="22" xfId="0" applyNumberFormat="1" applyFont="1" applyBorder="1" applyAlignment="1">
      <alignment horizontal="center" vertical="center" textRotation="90"/>
    </xf>
    <xf numFmtId="0" fontId="10" fillId="0" borderId="145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21" fillId="0" borderId="146" xfId="0" applyNumberFormat="1" applyFont="1" applyBorder="1" applyAlignment="1">
      <alignment horizontal="center" vertical="center" textRotation="90"/>
    </xf>
    <xf numFmtId="0" fontId="21" fillId="0" borderId="39" xfId="0" applyNumberFormat="1" applyFont="1" applyBorder="1" applyAlignment="1">
      <alignment horizontal="center" vertical="center" textRotation="90"/>
    </xf>
    <xf numFmtId="0" fontId="46" fillId="0" borderId="0" xfId="0" applyNumberFormat="1" applyFont="1" applyFill="1" applyAlignment="1">
      <alignment horizontal="left" vertical="top" wrapText="1"/>
    </xf>
    <xf numFmtId="0" fontId="46" fillId="0" borderId="11" xfId="0" applyNumberFormat="1" applyFont="1" applyFill="1" applyBorder="1" applyAlignment="1">
      <alignment horizontal="left" vertical="top" wrapText="1"/>
    </xf>
    <xf numFmtId="0" fontId="48" fillId="0" borderId="0" xfId="0" applyNumberFormat="1" applyFont="1" applyAlignment="1">
      <alignment horizontal="left" vertical="top" wrapText="1"/>
    </xf>
    <xf numFmtId="0" fontId="48" fillId="0" borderId="11" xfId="0" applyNumberFormat="1" applyFont="1" applyBorder="1" applyAlignment="1">
      <alignment horizontal="left" vertical="top" wrapText="1"/>
    </xf>
    <xf numFmtId="0" fontId="21" fillId="0" borderId="34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47" fillId="0" borderId="38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48" fillId="0" borderId="11" xfId="0" applyNumberFormat="1" applyFont="1" applyFill="1" applyBorder="1" applyAlignment="1">
      <alignment vertical="top" wrapText="1"/>
    </xf>
    <xf numFmtId="0" fontId="22" fillId="0" borderId="145" xfId="0" applyNumberFormat="1" applyFont="1" applyFill="1" applyBorder="1" applyAlignment="1">
      <alignment horizontal="center"/>
    </xf>
    <xf numFmtId="0" fontId="22" fillId="0" borderId="32" xfId="0" applyNumberFormat="1" applyFont="1" applyFill="1" applyBorder="1" applyAlignment="1">
      <alignment horizontal="center"/>
    </xf>
    <xf numFmtId="0" fontId="22" fillId="0" borderId="33" xfId="0" applyNumberFormat="1" applyFont="1" applyFill="1" applyBorder="1" applyAlignment="1">
      <alignment horizontal="center"/>
    </xf>
    <xf numFmtId="0" fontId="22" fillId="0" borderId="145" xfId="0" applyNumberFormat="1" applyFont="1" applyFill="1" applyBorder="1" applyAlignment="1">
      <alignment horizontal="center" wrapText="1"/>
    </xf>
    <xf numFmtId="0" fontId="21" fillId="0" borderId="25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26" xfId="0" applyNumberFormat="1" applyFont="1" applyFill="1" applyBorder="1" applyAlignment="1">
      <alignment horizontal="center"/>
    </xf>
    <xf numFmtId="0" fontId="21" fillId="0" borderId="24" xfId="0" applyNumberFormat="1" applyFont="1" applyFill="1" applyBorder="1" applyAlignment="1">
      <alignment horizontal="center"/>
    </xf>
    <xf numFmtId="0" fontId="21" fillId="0" borderId="34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0" fontId="46" fillId="0" borderId="96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7" fillId="0" borderId="7" xfId="0" applyNumberFormat="1" applyFont="1" applyBorder="1" applyAlignment="1">
      <alignment horizontal="center" vertical="center" wrapText="1"/>
    </xf>
    <xf numFmtId="0" fontId="22" fillId="0" borderId="145" xfId="0" applyNumberFormat="1" applyFont="1" applyBorder="1" applyAlignment="1">
      <alignment horizontal="center" wrapText="1"/>
    </xf>
    <xf numFmtId="0" fontId="27" fillId="0" borderId="34" xfId="0" applyNumberFormat="1" applyFont="1" applyBorder="1" applyAlignment="1">
      <alignment horizontal="center"/>
    </xf>
    <xf numFmtId="0" fontId="27" fillId="0" borderId="1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2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24" xfId="0" applyNumberFormat="1" applyFont="1" applyBorder="1" applyAlignment="1">
      <alignment horizontal="center"/>
    </xf>
    <xf numFmtId="0" fontId="27" fillId="0" borderId="34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25" xfId="0" applyNumberFormat="1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24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6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53" fillId="0" borderId="37" xfId="0" applyNumberFormat="1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147" xfId="0" applyFont="1" applyBorder="1" applyAlignment="1">
      <alignment horizontal="center" vertical="center" wrapText="1"/>
    </xf>
    <xf numFmtId="0" fontId="52" fillId="0" borderId="14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48" xfId="0" applyFont="1" applyBorder="1" applyAlignment="1">
      <alignment horizontal="center"/>
    </xf>
    <xf numFmtId="0" fontId="22" fillId="0" borderId="149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46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vertical="top" wrapText="1"/>
    </xf>
    <xf numFmtId="0" fontId="16" fillId="0" borderId="0" xfId="29" applyFont="1" applyAlignment="1">
      <alignment horizontal="center" vertical="top" wrapText="1"/>
      <protection/>
    </xf>
    <xf numFmtId="0" fontId="65" fillId="0" borderId="46" xfId="29" applyFont="1" applyFill="1" applyBorder="1" applyAlignment="1">
      <alignment horizontal="center" vertical="center"/>
      <protection/>
    </xf>
    <xf numFmtId="0" fontId="65" fillId="0" borderId="49" xfId="29" applyFont="1" applyFill="1" applyBorder="1" applyAlignment="1">
      <alignment horizontal="center" vertical="center"/>
      <protection/>
    </xf>
    <xf numFmtId="0" fontId="65" fillId="0" borderId="100" xfId="29" applyFont="1" applyFill="1" applyBorder="1" applyAlignment="1">
      <alignment horizontal="center" vertical="center"/>
      <protection/>
    </xf>
    <xf numFmtId="0" fontId="21" fillId="0" borderId="31" xfId="0" applyNumberFormat="1" applyFont="1" applyFill="1" applyBorder="1" applyAlignment="1">
      <alignment horizontal="center"/>
    </xf>
    <xf numFmtId="0" fontId="21" fillId="0" borderId="146" xfId="0" applyNumberFormat="1" applyFont="1" applyFill="1" applyBorder="1" applyAlignment="1">
      <alignment horizontal="center" textRotation="90"/>
    </xf>
    <xf numFmtId="0" fontId="21" fillId="0" borderId="16" xfId="0" applyNumberFormat="1" applyFont="1" applyFill="1" applyBorder="1" applyAlignment="1">
      <alignment horizontal="center" textRotation="90"/>
    </xf>
    <xf numFmtId="0" fontId="21" fillId="0" borderId="39" xfId="0" applyNumberFormat="1" applyFont="1" applyFill="1" applyBorder="1" applyAlignment="1">
      <alignment horizontal="center" textRotation="90"/>
    </xf>
    <xf numFmtId="0" fontId="21" fillId="0" borderId="22" xfId="0" applyNumberFormat="1" applyFont="1" applyFill="1" applyBorder="1" applyAlignment="1">
      <alignment horizontal="center" textRotation="9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ien hypertexte visité_autres tableaux.XLS" xfId="21"/>
    <cellStyle name="Lien hypertexte_autres tableaux.XLS" xfId="22"/>
    <cellStyle name="Milliers [0]_autres tableaux.XLS" xfId="23"/>
    <cellStyle name="Milliers_autres tableaux.XLS" xfId="24"/>
    <cellStyle name="Monétaire [0]_autres tableaux.XLS" xfId="25"/>
    <cellStyle name="Monétaire_autres tableaux.XLS" xfId="26"/>
    <cellStyle name="Normal_autres tableaux.XLS" xfId="27"/>
    <cellStyle name="Normal_MAG_TABLEA~1.XLS" xfId="28"/>
    <cellStyle name="Normal_NEWBEA_2decimales.XLS" xfId="29"/>
    <cellStyle name="Normal_Programme de vente Edition 3-2001" xfId="30"/>
    <cellStyle name="Normal_Tableau ACB_Abaques CTICM.xls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47625</xdr:colOff>
      <xdr:row>0</xdr:row>
      <xdr:rowOff>333375</xdr:rowOff>
    </xdr:from>
    <xdr:to>
      <xdr:col>27</xdr:col>
      <xdr:colOff>438150</xdr:colOff>
      <xdr:row>2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333375"/>
          <a:ext cx="2705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219075</xdr:colOff>
      <xdr:row>0</xdr:row>
      <xdr:rowOff>152400</xdr:rowOff>
    </xdr:from>
    <xdr:to>
      <xdr:col>30</xdr:col>
      <xdr:colOff>0</xdr:colOff>
      <xdr:row>2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52400"/>
          <a:ext cx="56864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142875</xdr:colOff>
      <xdr:row>10</xdr:row>
      <xdr:rowOff>171450</xdr:rowOff>
    </xdr:from>
    <xdr:to>
      <xdr:col>18</xdr:col>
      <xdr:colOff>485775</xdr:colOff>
      <xdr:row>11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028950"/>
          <a:ext cx="1857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85725</xdr:colOff>
      <xdr:row>7</xdr:row>
      <xdr:rowOff>28575</xdr:rowOff>
    </xdr:from>
    <xdr:to>
      <xdr:col>32</xdr:col>
      <xdr:colOff>314325</xdr:colOff>
      <xdr:row>11</xdr:row>
      <xdr:rowOff>619125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87525" y="2400300"/>
          <a:ext cx="36004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1038225</xdr:colOff>
      <xdr:row>1</xdr:row>
      <xdr:rowOff>152400</xdr:rowOff>
    </xdr:from>
    <xdr:to>
      <xdr:col>11</xdr:col>
      <xdr:colOff>419100</xdr:colOff>
      <xdr:row>1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1028700"/>
          <a:ext cx="2781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3</xdr:row>
      <xdr:rowOff>714375</xdr:rowOff>
    </xdr:from>
    <xdr:to>
      <xdr:col>5</xdr:col>
      <xdr:colOff>495300</xdr:colOff>
      <xdr:row>4</xdr:row>
      <xdr:rowOff>523875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533775"/>
          <a:ext cx="3171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</xdr:row>
      <xdr:rowOff>504825</xdr:rowOff>
    </xdr:from>
    <xdr:to>
      <xdr:col>12</xdr:col>
      <xdr:colOff>171450</xdr:colOff>
      <xdr:row>4</xdr:row>
      <xdr:rowOff>561975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3324225"/>
          <a:ext cx="3143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361950</xdr:colOff>
      <xdr:row>0</xdr:row>
      <xdr:rowOff>352425</xdr:rowOff>
    </xdr:from>
    <xdr:to>
      <xdr:col>21</xdr:col>
      <xdr:colOff>504825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52425"/>
          <a:ext cx="61912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219075</xdr:rowOff>
    </xdr:from>
    <xdr:to>
      <xdr:col>16</xdr:col>
      <xdr:colOff>180975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19075"/>
          <a:ext cx="30956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400050</xdr:colOff>
      <xdr:row>0</xdr:row>
      <xdr:rowOff>695325</xdr:rowOff>
    </xdr:from>
    <xdr:to>
      <xdr:col>26</xdr:col>
      <xdr:colOff>247650</xdr:colOff>
      <xdr:row>2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695325"/>
          <a:ext cx="2686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180975</xdr:colOff>
      <xdr:row>0</xdr:row>
      <xdr:rowOff>114300</xdr:rowOff>
    </xdr:from>
    <xdr:to>
      <xdr:col>24</xdr:col>
      <xdr:colOff>323850</xdr:colOff>
      <xdr:row>2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114300"/>
          <a:ext cx="12573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180975</xdr:colOff>
      <xdr:row>0</xdr:row>
      <xdr:rowOff>123825</xdr:rowOff>
    </xdr:from>
    <xdr:to>
      <xdr:col>28</xdr:col>
      <xdr:colOff>333375</xdr:colOff>
      <xdr:row>2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23825"/>
          <a:ext cx="40862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1009650</xdr:colOff>
      <xdr:row>0</xdr:row>
      <xdr:rowOff>190500</xdr:rowOff>
    </xdr:from>
    <xdr:to>
      <xdr:col>27</xdr:col>
      <xdr:colOff>266700</xdr:colOff>
      <xdr:row>2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0"/>
          <a:ext cx="43815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161925</xdr:colOff>
      <xdr:row>0</xdr:row>
      <xdr:rowOff>523875</xdr:rowOff>
    </xdr:from>
    <xdr:to>
      <xdr:col>25</xdr:col>
      <xdr:colOff>209550</xdr:colOff>
      <xdr:row>2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23875"/>
          <a:ext cx="2428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228600</xdr:colOff>
      <xdr:row>0</xdr:row>
      <xdr:rowOff>352425</xdr:rowOff>
    </xdr:from>
    <xdr:to>
      <xdr:col>29</xdr:col>
      <xdr:colOff>0</xdr:colOff>
      <xdr:row>2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352425"/>
          <a:ext cx="30670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209550</xdr:colOff>
      <xdr:row>0</xdr:row>
      <xdr:rowOff>200025</xdr:rowOff>
    </xdr:from>
    <xdr:to>
      <xdr:col>27</xdr:col>
      <xdr:colOff>47625</xdr:colOff>
      <xdr:row>2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200025"/>
          <a:ext cx="29622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295275</xdr:colOff>
      <xdr:row>0</xdr:row>
      <xdr:rowOff>104775</xdr:rowOff>
    </xdr:from>
    <xdr:to>
      <xdr:col>24</xdr:col>
      <xdr:colOff>457200</xdr:colOff>
      <xdr:row>2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04775"/>
          <a:ext cx="2686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390525</xdr:colOff>
      <xdr:row>0</xdr:row>
      <xdr:rowOff>104775</xdr:rowOff>
    </xdr:from>
    <xdr:to>
      <xdr:col>24</xdr:col>
      <xdr:colOff>180975</xdr:colOff>
      <xdr:row>2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04775"/>
          <a:ext cx="12477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209550</xdr:colOff>
      <xdr:row>0</xdr:row>
      <xdr:rowOff>123825</xdr:rowOff>
    </xdr:from>
    <xdr:to>
      <xdr:col>28</xdr:col>
      <xdr:colOff>257175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23825"/>
          <a:ext cx="4362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0</xdr:row>
      <xdr:rowOff>104775</xdr:rowOff>
    </xdr:from>
    <xdr:to>
      <xdr:col>25</xdr:col>
      <xdr:colOff>19050</xdr:colOff>
      <xdr:row>2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04775"/>
          <a:ext cx="28956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342900</xdr:colOff>
      <xdr:row>0</xdr:row>
      <xdr:rowOff>228600</xdr:rowOff>
    </xdr:from>
    <xdr:to>
      <xdr:col>25</xdr:col>
      <xdr:colOff>66675</xdr:colOff>
      <xdr:row>2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28600"/>
          <a:ext cx="2924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0</xdr:row>
      <xdr:rowOff>142875</xdr:rowOff>
    </xdr:from>
    <xdr:to>
      <xdr:col>24</xdr:col>
      <xdr:colOff>28575</xdr:colOff>
      <xdr:row>2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42875"/>
          <a:ext cx="6610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0</xdr:row>
      <xdr:rowOff>180975</xdr:rowOff>
    </xdr:from>
    <xdr:to>
      <xdr:col>26</xdr:col>
      <xdr:colOff>276225</xdr:colOff>
      <xdr:row>2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80975"/>
          <a:ext cx="27051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16</xdr:row>
      <xdr:rowOff>95250</xdr:rowOff>
    </xdr:from>
    <xdr:to>
      <xdr:col>2</xdr:col>
      <xdr:colOff>552450</xdr:colOff>
      <xdr:row>19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05752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16</xdr:row>
      <xdr:rowOff>95250</xdr:rowOff>
    </xdr:from>
    <xdr:to>
      <xdr:col>3</xdr:col>
      <xdr:colOff>552450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3057525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16</xdr:row>
      <xdr:rowOff>95250</xdr:rowOff>
    </xdr:from>
    <xdr:to>
      <xdr:col>5</xdr:col>
      <xdr:colOff>19050</xdr:colOff>
      <xdr:row>19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305752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16</xdr:row>
      <xdr:rowOff>95250</xdr:rowOff>
    </xdr:from>
    <xdr:to>
      <xdr:col>6</xdr:col>
      <xdr:colOff>9525</xdr:colOff>
      <xdr:row>20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90875" y="3057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16</xdr:row>
      <xdr:rowOff>133350</xdr:rowOff>
    </xdr:from>
    <xdr:to>
      <xdr:col>8</xdr:col>
      <xdr:colOff>552450</xdr:colOff>
      <xdr:row>20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095625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16</xdr:row>
      <xdr:rowOff>123825</xdr:rowOff>
    </xdr:from>
    <xdr:to>
      <xdr:col>9</xdr:col>
      <xdr:colOff>523875</xdr:colOff>
      <xdr:row>20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30861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16</xdr:row>
      <xdr:rowOff>133350</xdr:rowOff>
    </xdr:from>
    <xdr:to>
      <xdr:col>11</xdr:col>
      <xdr:colOff>9525</xdr:colOff>
      <xdr:row>20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29375" y="30956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16</xdr:row>
      <xdr:rowOff>123825</xdr:rowOff>
    </xdr:from>
    <xdr:to>
      <xdr:col>12</xdr:col>
      <xdr:colOff>9525</xdr:colOff>
      <xdr:row>20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91350" y="308610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81</xdr:row>
      <xdr:rowOff>142875</xdr:rowOff>
    </xdr:from>
    <xdr:to>
      <xdr:col>2</xdr:col>
      <xdr:colOff>523875</xdr:colOff>
      <xdr:row>85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3630275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81</xdr:row>
      <xdr:rowOff>142875</xdr:rowOff>
    </xdr:from>
    <xdr:to>
      <xdr:col>3</xdr:col>
      <xdr:colOff>514350</xdr:colOff>
      <xdr:row>85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36302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81</xdr:row>
      <xdr:rowOff>142875</xdr:rowOff>
    </xdr:from>
    <xdr:to>
      <xdr:col>4</xdr:col>
      <xdr:colOff>552450</xdr:colOff>
      <xdr:row>85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1363027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81</xdr:row>
      <xdr:rowOff>142875</xdr:rowOff>
    </xdr:from>
    <xdr:to>
      <xdr:col>5</xdr:col>
      <xdr:colOff>552450</xdr:colOff>
      <xdr:row>85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36302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16</xdr:row>
      <xdr:rowOff>66675</xdr:rowOff>
    </xdr:from>
    <xdr:to>
      <xdr:col>14</xdr:col>
      <xdr:colOff>552450</xdr:colOff>
      <xdr:row>19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302895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16</xdr:row>
      <xdr:rowOff>28575</xdr:rowOff>
    </xdr:from>
    <xdr:to>
      <xdr:col>15</xdr:col>
      <xdr:colOff>552450</xdr:colOff>
      <xdr:row>19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29908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16</xdr:row>
      <xdr:rowOff>66675</xdr:rowOff>
    </xdr:from>
    <xdr:to>
      <xdr:col>17</xdr:col>
      <xdr:colOff>19050</xdr:colOff>
      <xdr:row>19</xdr:row>
      <xdr:rowOff>85725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10900" y="302895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16</xdr:row>
      <xdr:rowOff>28575</xdr:rowOff>
    </xdr:from>
    <xdr:to>
      <xdr:col>18</xdr:col>
      <xdr:colOff>9525</xdr:colOff>
      <xdr:row>19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63350" y="299085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16</xdr:row>
      <xdr:rowOff>95250</xdr:rowOff>
    </xdr:from>
    <xdr:to>
      <xdr:col>20</xdr:col>
      <xdr:colOff>552450</xdr:colOff>
      <xdr:row>19</xdr:row>
      <xdr:rowOff>133350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30325" y="305752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16</xdr:row>
      <xdr:rowOff>95250</xdr:rowOff>
    </xdr:from>
    <xdr:to>
      <xdr:col>21</xdr:col>
      <xdr:colOff>552450</xdr:colOff>
      <xdr:row>20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20875" y="3057525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95250</xdr:colOff>
      <xdr:row>16</xdr:row>
      <xdr:rowOff>95250</xdr:rowOff>
    </xdr:from>
    <xdr:to>
      <xdr:col>23</xdr:col>
      <xdr:colOff>19050</xdr:colOff>
      <xdr:row>19</xdr:row>
      <xdr:rowOff>133350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54275" y="305752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16</xdr:row>
      <xdr:rowOff>95250</xdr:rowOff>
    </xdr:from>
    <xdr:to>
      <xdr:col>24</xdr:col>
      <xdr:colOff>9525</xdr:colOff>
      <xdr:row>20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06725" y="3057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62</xdr:row>
      <xdr:rowOff>0</xdr:rowOff>
    </xdr:from>
    <xdr:to>
      <xdr:col>20</xdr:col>
      <xdr:colOff>552450</xdr:colOff>
      <xdr:row>65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30325" y="10410825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61</xdr:row>
      <xdr:rowOff>142875</xdr:rowOff>
    </xdr:from>
    <xdr:to>
      <xdr:col>21</xdr:col>
      <xdr:colOff>552450</xdr:colOff>
      <xdr:row>65</xdr:row>
      <xdr:rowOff>66675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20875" y="103917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95250</xdr:colOff>
      <xdr:row>62</xdr:row>
      <xdr:rowOff>0</xdr:rowOff>
    </xdr:from>
    <xdr:to>
      <xdr:col>23</xdr:col>
      <xdr:colOff>19050</xdr:colOff>
      <xdr:row>65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54275" y="104108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61</xdr:row>
      <xdr:rowOff>142875</xdr:rowOff>
    </xdr:from>
    <xdr:to>
      <xdr:col>24</xdr:col>
      <xdr:colOff>9525</xdr:colOff>
      <xdr:row>65</xdr:row>
      <xdr:rowOff>66675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06725" y="103917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37</xdr:row>
      <xdr:rowOff>142875</xdr:rowOff>
    </xdr:from>
    <xdr:to>
      <xdr:col>26</xdr:col>
      <xdr:colOff>523875</xdr:colOff>
      <xdr:row>41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135600" y="65055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95250</xdr:colOff>
      <xdr:row>37</xdr:row>
      <xdr:rowOff>114300</xdr:rowOff>
    </xdr:from>
    <xdr:to>
      <xdr:col>27</xdr:col>
      <xdr:colOff>523875</xdr:colOff>
      <xdr:row>41</xdr:row>
      <xdr:rowOff>38100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697575" y="64770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37</xdr:row>
      <xdr:rowOff>142875</xdr:rowOff>
    </xdr:from>
    <xdr:to>
      <xdr:col>28</xdr:col>
      <xdr:colOff>552450</xdr:colOff>
      <xdr:row>41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288125" y="65055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37</xdr:row>
      <xdr:rowOff>104775</xdr:rowOff>
    </xdr:from>
    <xdr:to>
      <xdr:col>29</xdr:col>
      <xdr:colOff>542925</xdr:colOff>
      <xdr:row>41</xdr:row>
      <xdr:rowOff>28575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850100" y="6467475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54</xdr:row>
      <xdr:rowOff>0</xdr:rowOff>
    </xdr:from>
    <xdr:to>
      <xdr:col>26</xdr:col>
      <xdr:colOff>523875</xdr:colOff>
      <xdr:row>57</xdr:row>
      <xdr:rowOff>28575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135600" y="91154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95250</xdr:colOff>
      <xdr:row>53</xdr:row>
      <xdr:rowOff>142875</xdr:rowOff>
    </xdr:from>
    <xdr:to>
      <xdr:col>27</xdr:col>
      <xdr:colOff>523875</xdr:colOff>
      <xdr:row>57</xdr:row>
      <xdr:rowOff>66675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697575" y="90963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53</xdr:row>
      <xdr:rowOff>142875</xdr:rowOff>
    </xdr:from>
    <xdr:to>
      <xdr:col>28</xdr:col>
      <xdr:colOff>552450</xdr:colOff>
      <xdr:row>57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288125" y="90963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53</xdr:row>
      <xdr:rowOff>142875</xdr:rowOff>
    </xdr:from>
    <xdr:to>
      <xdr:col>29</xdr:col>
      <xdr:colOff>542925</xdr:colOff>
      <xdr:row>57</xdr:row>
      <xdr:rowOff>66675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850100" y="9096375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85725</xdr:colOff>
      <xdr:row>16</xdr:row>
      <xdr:rowOff>95250</xdr:rowOff>
    </xdr:from>
    <xdr:to>
      <xdr:col>26</xdr:col>
      <xdr:colOff>514350</xdr:colOff>
      <xdr:row>19</xdr:row>
      <xdr:rowOff>133350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126075" y="3057525"/>
          <a:ext cx="428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85725</xdr:colOff>
      <xdr:row>16</xdr:row>
      <xdr:rowOff>66675</xdr:rowOff>
    </xdr:from>
    <xdr:to>
      <xdr:col>27</xdr:col>
      <xdr:colOff>514350</xdr:colOff>
      <xdr:row>19</xdr:row>
      <xdr:rowOff>152400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688050" y="30289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16</xdr:row>
      <xdr:rowOff>95250</xdr:rowOff>
    </xdr:from>
    <xdr:to>
      <xdr:col>28</xdr:col>
      <xdr:colOff>523875</xdr:colOff>
      <xdr:row>19</xdr:row>
      <xdr:rowOff>133350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259550" y="3057525"/>
          <a:ext cx="428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16</xdr:row>
      <xdr:rowOff>66675</xdr:rowOff>
    </xdr:from>
    <xdr:to>
      <xdr:col>29</xdr:col>
      <xdr:colOff>542925</xdr:colOff>
      <xdr:row>19</xdr:row>
      <xdr:rowOff>152400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850100" y="3028950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95250</xdr:colOff>
      <xdr:row>16</xdr:row>
      <xdr:rowOff>95250</xdr:rowOff>
    </xdr:from>
    <xdr:to>
      <xdr:col>32</xdr:col>
      <xdr:colOff>552450</xdr:colOff>
      <xdr:row>19</xdr:row>
      <xdr:rowOff>133350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305752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123825</xdr:colOff>
      <xdr:row>16</xdr:row>
      <xdr:rowOff>95250</xdr:rowOff>
    </xdr:from>
    <xdr:to>
      <xdr:col>33</xdr:col>
      <xdr:colOff>552450</xdr:colOff>
      <xdr:row>20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26775" y="3057525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95250</xdr:colOff>
      <xdr:row>16</xdr:row>
      <xdr:rowOff>123825</xdr:rowOff>
    </xdr:from>
    <xdr:to>
      <xdr:col>35</xdr:col>
      <xdr:colOff>19050</xdr:colOff>
      <xdr:row>19</xdr:row>
      <xdr:rowOff>152400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60175" y="308610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16</xdr:row>
      <xdr:rowOff>95250</xdr:rowOff>
    </xdr:from>
    <xdr:to>
      <xdr:col>36</xdr:col>
      <xdr:colOff>9525</xdr:colOff>
      <xdr:row>20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12625" y="3057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95250</xdr:colOff>
      <xdr:row>39</xdr:row>
      <xdr:rowOff>142875</xdr:rowOff>
    </xdr:from>
    <xdr:to>
      <xdr:col>39</xdr:col>
      <xdr:colOff>552450</xdr:colOff>
      <xdr:row>43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41700" y="6829425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39</xdr:row>
      <xdr:rowOff>85725</xdr:rowOff>
    </xdr:from>
    <xdr:to>
      <xdr:col>40</xdr:col>
      <xdr:colOff>523875</xdr:colOff>
      <xdr:row>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03675" y="67722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85725</xdr:colOff>
      <xdr:row>39</xdr:row>
      <xdr:rowOff>142875</xdr:rowOff>
    </xdr:from>
    <xdr:to>
      <xdr:col>42</xdr:col>
      <xdr:colOff>9525</xdr:colOff>
      <xdr:row>43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56125" y="68294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85725</xdr:colOff>
      <xdr:row>39</xdr:row>
      <xdr:rowOff>85725</xdr:rowOff>
    </xdr:from>
    <xdr:to>
      <xdr:col>43</xdr:col>
      <xdr:colOff>9525</xdr:colOff>
      <xdr:row>43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18100" y="67722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85725</xdr:colOff>
      <xdr:row>78</xdr:row>
      <xdr:rowOff>9525</xdr:rowOff>
    </xdr:from>
    <xdr:to>
      <xdr:col>39</xdr:col>
      <xdr:colOff>542925</xdr:colOff>
      <xdr:row>81</xdr:row>
      <xdr:rowOff>38100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32175" y="1301115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77</xdr:row>
      <xdr:rowOff>114300</xdr:rowOff>
    </xdr:from>
    <xdr:to>
      <xdr:col>40</xdr:col>
      <xdr:colOff>514350</xdr:colOff>
      <xdr:row>81</xdr:row>
      <xdr:rowOff>38100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29540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66675</xdr:colOff>
      <xdr:row>78</xdr:row>
      <xdr:rowOff>0</xdr:rowOff>
    </xdr:from>
    <xdr:to>
      <xdr:col>41</xdr:col>
      <xdr:colOff>552450</xdr:colOff>
      <xdr:row>81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37075" y="130016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66675</xdr:colOff>
      <xdr:row>77</xdr:row>
      <xdr:rowOff>114300</xdr:rowOff>
    </xdr:from>
    <xdr:to>
      <xdr:col>42</xdr:col>
      <xdr:colOff>552450</xdr:colOff>
      <xdr:row>81</xdr:row>
      <xdr:rowOff>38100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99050" y="1295400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16</xdr:row>
      <xdr:rowOff>123825</xdr:rowOff>
    </xdr:from>
    <xdr:to>
      <xdr:col>45</xdr:col>
      <xdr:colOff>514350</xdr:colOff>
      <xdr:row>19</xdr:row>
      <xdr:rowOff>152400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89975" y="30861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85725</xdr:colOff>
      <xdr:row>16</xdr:row>
      <xdr:rowOff>66675</xdr:rowOff>
    </xdr:from>
    <xdr:to>
      <xdr:col>46</xdr:col>
      <xdr:colOff>514350</xdr:colOff>
      <xdr:row>19</xdr:row>
      <xdr:rowOff>152400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51950" y="30289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95250</xdr:colOff>
      <xdr:row>16</xdr:row>
      <xdr:rowOff>123825</xdr:rowOff>
    </xdr:from>
    <xdr:to>
      <xdr:col>47</xdr:col>
      <xdr:colOff>523875</xdr:colOff>
      <xdr:row>19</xdr:row>
      <xdr:rowOff>152400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23450" y="30861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123825</xdr:colOff>
      <xdr:row>16</xdr:row>
      <xdr:rowOff>66675</xdr:rowOff>
    </xdr:from>
    <xdr:to>
      <xdr:col>48</xdr:col>
      <xdr:colOff>542925</xdr:colOff>
      <xdr:row>19</xdr:row>
      <xdr:rowOff>152400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814000" y="3028950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40</xdr:row>
      <xdr:rowOff>9525</xdr:rowOff>
    </xdr:from>
    <xdr:to>
      <xdr:col>45</xdr:col>
      <xdr:colOff>514350</xdr:colOff>
      <xdr:row>43</xdr:row>
      <xdr:rowOff>38100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89975" y="68580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85725</xdr:colOff>
      <xdr:row>39</xdr:row>
      <xdr:rowOff>142875</xdr:rowOff>
    </xdr:from>
    <xdr:to>
      <xdr:col>46</xdr:col>
      <xdr:colOff>514350</xdr:colOff>
      <xdr:row>43</xdr:row>
      <xdr:rowOff>66675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51950" y="682942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95250</xdr:colOff>
      <xdr:row>39</xdr:row>
      <xdr:rowOff>142875</xdr:rowOff>
    </xdr:from>
    <xdr:to>
      <xdr:col>47</xdr:col>
      <xdr:colOff>523875</xdr:colOff>
      <xdr:row>43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23450" y="68294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123825</xdr:colOff>
      <xdr:row>39</xdr:row>
      <xdr:rowOff>142875</xdr:rowOff>
    </xdr:from>
    <xdr:to>
      <xdr:col>48</xdr:col>
      <xdr:colOff>542925</xdr:colOff>
      <xdr:row>43</xdr:row>
      <xdr:rowOff>66675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814000" y="6829425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85725</xdr:colOff>
      <xdr:row>16</xdr:row>
      <xdr:rowOff>123825</xdr:rowOff>
    </xdr:from>
    <xdr:to>
      <xdr:col>51</xdr:col>
      <xdr:colOff>542925</xdr:colOff>
      <xdr:row>19</xdr:row>
      <xdr:rowOff>152400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81050" y="30861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85725</xdr:colOff>
      <xdr:row>16</xdr:row>
      <xdr:rowOff>95250</xdr:rowOff>
    </xdr:from>
    <xdr:to>
      <xdr:col>52</xdr:col>
      <xdr:colOff>514350</xdr:colOff>
      <xdr:row>20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43025" y="3057525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66675</xdr:colOff>
      <xdr:row>16</xdr:row>
      <xdr:rowOff>123825</xdr:rowOff>
    </xdr:from>
    <xdr:to>
      <xdr:col>53</xdr:col>
      <xdr:colOff>552450</xdr:colOff>
      <xdr:row>19</xdr:row>
      <xdr:rowOff>152400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85950" y="308610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66675</xdr:colOff>
      <xdr:row>16</xdr:row>
      <xdr:rowOff>95250</xdr:rowOff>
    </xdr:from>
    <xdr:to>
      <xdr:col>54</xdr:col>
      <xdr:colOff>552450</xdr:colOff>
      <xdr:row>20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47925" y="3057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85725</xdr:colOff>
      <xdr:row>16</xdr:row>
      <xdr:rowOff>123825</xdr:rowOff>
    </xdr:from>
    <xdr:to>
      <xdr:col>57</xdr:col>
      <xdr:colOff>542925</xdr:colOff>
      <xdr:row>19</xdr:row>
      <xdr:rowOff>152400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62650" y="30861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85725</xdr:colOff>
      <xdr:row>16</xdr:row>
      <xdr:rowOff>95250</xdr:rowOff>
    </xdr:from>
    <xdr:to>
      <xdr:col>58</xdr:col>
      <xdr:colOff>514350</xdr:colOff>
      <xdr:row>20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24625" y="3057525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66675</xdr:colOff>
      <xdr:row>16</xdr:row>
      <xdr:rowOff>123825</xdr:rowOff>
    </xdr:from>
    <xdr:to>
      <xdr:col>59</xdr:col>
      <xdr:colOff>552450</xdr:colOff>
      <xdr:row>19</xdr:row>
      <xdr:rowOff>152400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67550" y="308610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66675</xdr:colOff>
      <xdr:row>16</xdr:row>
      <xdr:rowOff>95250</xdr:rowOff>
    </xdr:from>
    <xdr:to>
      <xdr:col>60</xdr:col>
      <xdr:colOff>552450</xdr:colOff>
      <xdr:row>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9525" y="3057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85725</xdr:colOff>
      <xdr:row>16</xdr:row>
      <xdr:rowOff>123825</xdr:rowOff>
    </xdr:from>
    <xdr:to>
      <xdr:col>63</xdr:col>
      <xdr:colOff>542925</xdr:colOff>
      <xdr:row>19</xdr:row>
      <xdr:rowOff>152400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63275" y="30861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85725</xdr:colOff>
      <xdr:row>16</xdr:row>
      <xdr:rowOff>95250</xdr:rowOff>
    </xdr:from>
    <xdr:to>
      <xdr:col>64</xdr:col>
      <xdr:colOff>514350</xdr:colOff>
      <xdr:row>20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0" y="3057525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66675</xdr:colOff>
      <xdr:row>16</xdr:row>
      <xdr:rowOff>123825</xdr:rowOff>
    </xdr:from>
    <xdr:to>
      <xdr:col>65</xdr:col>
      <xdr:colOff>552450</xdr:colOff>
      <xdr:row>19</xdr:row>
      <xdr:rowOff>152400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68175" y="308610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66675</xdr:colOff>
      <xdr:row>16</xdr:row>
      <xdr:rowOff>95250</xdr:rowOff>
    </xdr:from>
    <xdr:to>
      <xdr:col>66</xdr:col>
      <xdr:colOff>552450</xdr:colOff>
      <xdr:row>20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730150" y="3057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104775</xdr:colOff>
      <xdr:row>52</xdr:row>
      <xdr:rowOff>9525</xdr:rowOff>
    </xdr:from>
    <xdr:to>
      <xdr:col>69</xdr:col>
      <xdr:colOff>561975</xdr:colOff>
      <xdr:row>55</xdr:row>
      <xdr:rowOff>38100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82875" y="88011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95250</xdr:colOff>
      <xdr:row>51</xdr:row>
      <xdr:rowOff>152400</xdr:rowOff>
    </xdr:from>
    <xdr:to>
      <xdr:col>70</xdr:col>
      <xdr:colOff>523875</xdr:colOff>
      <xdr:row>55</xdr:row>
      <xdr:rowOff>76200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35325" y="87820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85725</xdr:colOff>
      <xdr:row>52</xdr:row>
      <xdr:rowOff>0</xdr:rowOff>
    </xdr:from>
    <xdr:to>
      <xdr:col>72</xdr:col>
      <xdr:colOff>9525</xdr:colOff>
      <xdr:row>55</xdr:row>
      <xdr:rowOff>28575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87775" y="879157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85725</xdr:colOff>
      <xdr:row>51</xdr:row>
      <xdr:rowOff>152400</xdr:rowOff>
    </xdr:from>
    <xdr:to>
      <xdr:col>73</xdr:col>
      <xdr:colOff>9525</xdr:colOff>
      <xdr:row>55</xdr:row>
      <xdr:rowOff>76200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0" y="878205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85725</xdr:colOff>
      <xdr:row>16</xdr:row>
      <xdr:rowOff>9525</xdr:rowOff>
    </xdr:from>
    <xdr:to>
      <xdr:col>69</xdr:col>
      <xdr:colOff>542925</xdr:colOff>
      <xdr:row>19</xdr:row>
      <xdr:rowOff>38100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63825" y="29718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95250</xdr:colOff>
      <xdr:row>16</xdr:row>
      <xdr:rowOff>0</xdr:rowOff>
    </xdr:from>
    <xdr:to>
      <xdr:col>70</xdr:col>
      <xdr:colOff>523875</xdr:colOff>
      <xdr:row>19</xdr:row>
      <xdr:rowOff>85725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35325" y="29622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66675</xdr:colOff>
      <xdr:row>16</xdr:row>
      <xdr:rowOff>9525</xdr:rowOff>
    </xdr:from>
    <xdr:to>
      <xdr:col>71</xdr:col>
      <xdr:colOff>552450</xdr:colOff>
      <xdr:row>19</xdr:row>
      <xdr:rowOff>38100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68725" y="297180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66675</xdr:colOff>
      <xdr:row>16</xdr:row>
      <xdr:rowOff>0</xdr:rowOff>
    </xdr:from>
    <xdr:to>
      <xdr:col>72</xdr:col>
      <xdr:colOff>552450</xdr:colOff>
      <xdr:row>19</xdr:row>
      <xdr:rowOff>85725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30700" y="29622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95250</xdr:colOff>
      <xdr:row>16</xdr:row>
      <xdr:rowOff>123825</xdr:rowOff>
    </xdr:from>
    <xdr:to>
      <xdr:col>75</xdr:col>
      <xdr:colOff>523875</xdr:colOff>
      <xdr:row>19</xdr:row>
      <xdr:rowOff>152400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473975" y="30861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95250</xdr:colOff>
      <xdr:row>16</xdr:row>
      <xdr:rowOff>66675</xdr:rowOff>
    </xdr:from>
    <xdr:to>
      <xdr:col>76</xdr:col>
      <xdr:colOff>523875</xdr:colOff>
      <xdr:row>19</xdr:row>
      <xdr:rowOff>152400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35950" y="30289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77</xdr:col>
      <xdr:colOff>123825</xdr:colOff>
      <xdr:row>16</xdr:row>
      <xdr:rowOff>123825</xdr:rowOff>
    </xdr:from>
    <xdr:to>
      <xdr:col>77</xdr:col>
      <xdr:colOff>561975</xdr:colOff>
      <xdr:row>19</xdr:row>
      <xdr:rowOff>152400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626500" y="308610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78</xdr:col>
      <xdr:colOff>133350</xdr:colOff>
      <xdr:row>16</xdr:row>
      <xdr:rowOff>66675</xdr:rowOff>
    </xdr:from>
    <xdr:to>
      <xdr:col>78</xdr:col>
      <xdr:colOff>561975</xdr:colOff>
      <xdr:row>19</xdr:row>
      <xdr:rowOff>152400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388500" y="30289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123825</xdr:colOff>
      <xdr:row>53</xdr:row>
      <xdr:rowOff>9525</xdr:rowOff>
    </xdr:from>
    <xdr:to>
      <xdr:col>75</xdr:col>
      <xdr:colOff>552450</xdr:colOff>
      <xdr:row>56</xdr:row>
      <xdr:rowOff>38100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502550" y="89630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123825</xdr:colOff>
      <xdr:row>52</xdr:row>
      <xdr:rowOff>142875</xdr:rowOff>
    </xdr:from>
    <xdr:to>
      <xdr:col>76</xdr:col>
      <xdr:colOff>552450</xdr:colOff>
      <xdr:row>56</xdr:row>
      <xdr:rowOff>66675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64525" y="89344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77</xdr:col>
      <xdr:colOff>123825</xdr:colOff>
      <xdr:row>53</xdr:row>
      <xdr:rowOff>9525</xdr:rowOff>
    </xdr:from>
    <xdr:to>
      <xdr:col>77</xdr:col>
      <xdr:colOff>561975</xdr:colOff>
      <xdr:row>56</xdr:row>
      <xdr:rowOff>38100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626500" y="896302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78</xdr:col>
      <xdr:colOff>152400</xdr:colOff>
      <xdr:row>52</xdr:row>
      <xdr:rowOff>114300</xdr:rowOff>
    </xdr:from>
    <xdr:to>
      <xdr:col>78</xdr:col>
      <xdr:colOff>581025</xdr:colOff>
      <xdr:row>56</xdr:row>
      <xdr:rowOff>38100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407550" y="89058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81</xdr:col>
      <xdr:colOff>95250</xdr:colOff>
      <xdr:row>16</xdr:row>
      <xdr:rowOff>123825</xdr:rowOff>
    </xdr:from>
    <xdr:to>
      <xdr:col>81</xdr:col>
      <xdr:colOff>552450</xdr:colOff>
      <xdr:row>19</xdr:row>
      <xdr:rowOff>152400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55600" y="30861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123825</xdr:colOff>
      <xdr:row>16</xdr:row>
      <xdr:rowOff>95250</xdr:rowOff>
    </xdr:from>
    <xdr:to>
      <xdr:col>82</xdr:col>
      <xdr:colOff>552450</xdr:colOff>
      <xdr:row>20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46150" y="3057525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83</xdr:col>
      <xdr:colOff>95250</xdr:colOff>
      <xdr:row>16</xdr:row>
      <xdr:rowOff>123825</xdr:rowOff>
    </xdr:from>
    <xdr:to>
      <xdr:col>84</xdr:col>
      <xdr:colOff>19050</xdr:colOff>
      <xdr:row>19</xdr:row>
      <xdr:rowOff>152400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79550" y="308610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85725</xdr:colOff>
      <xdr:row>16</xdr:row>
      <xdr:rowOff>95250</xdr:rowOff>
    </xdr:from>
    <xdr:to>
      <xdr:col>85</xdr:col>
      <xdr:colOff>9525</xdr:colOff>
      <xdr:row>20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532000" y="3057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85725</xdr:colOff>
      <xdr:row>16</xdr:row>
      <xdr:rowOff>9525</xdr:rowOff>
    </xdr:from>
    <xdr:to>
      <xdr:col>39</xdr:col>
      <xdr:colOff>542925</xdr:colOff>
      <xdr:row>19</xdr:row>
      <xdr:rowOff>38100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32175" y="29718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15</xdr:row>
      <xdr:rowOff>123825</xdr:rowOff>
    </xdr:from>
    <xdr:to>
      <xdr:col>40</xdr:col>
      <xdr:colOff>514350</xdr:colOff>
      <xdr:row>19</xdr:row>
      <xdr:rowOff>47625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29241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66675</xdr:colOff>
      <xdr:row>16</xdr:row>
      <xdr:rowOff>0</xdr:rowOff>
    </xdr:from>
    <xdr:to>
      <xdr:col>41</xdr:col>
      <xdr:colOff>552450</xdr:colOff>
      <xdr:row>19</xdr:row>
      <xdr:rowOff>28575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37075" y="296227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66675</xdr:colOff>
      <xdr:row>15</xdr:row>
      <xdr:rowOff>123825</xdr:rowOff>
    </xdr:from>
    <xdr:to>
      <xdr:col>42</xdr:col>
      <xdr:colOff>552450</xdr:colOff>
      <xdr:row>19</xdr:row>
      <xdr:rowOff>47625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99050" y="29241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85725</xdr:colOff>
      <xdr:row>0</xdr:row>
      <xdr:rowOff>838200</xdr:rowOff>
    </xdr:from>
    <xdr:to>
      <xdr:col>27</xdr:col>
      <xdr:colOff>371475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838200"/>
          <a:ext cx="27146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685800</xdr:rowOff>
    </xdr:from>
    <xdr:to>
      <xdr:col>26</xdr:col>
      <xdr:colOff>276225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685800"/>
          <a:ext cx="40767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971550</xdr:colOff>
      <xdr:row>0</xdr:row>
      <xdr:rowOff>180975</xdr:rowOff>
    </xdr:from>
    <xdr:to>
      <xdr:col>27</xdr:col>
      <xdr:colOff>381000</xdr:colOff>
      <xdr:row>2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0975"/>
          <a:ext cx="44005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180975</xdr:colOff>
      <xdr:row>0</xdr:row>
      <xdr:rowOff>142875</xdr:rowOff>
    </xdr:from>
    <xdr:to>
      <xdr:col>28</xdr:col>
      <xdr:colOff>28575</xdr:colOff>
      <xdr:row>2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42875"/>
          <a:ext cx="3076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</xdr:colOff>
      <xdr:row>0</xdr:row>
      <xdr:rowOff>104775</xdr:rowOff>
    </xdr:from>
    <xdr:to>
      <xdr:col>27</xdr:col>
      <xdr:colOff>247650</xdr:colOff>
      <xdr:row>2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04775"/>
          <a:ext cx="2962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0</xdr:row>
      <xdr:rowOff>152400</xdr:rowOff>
    </xdr:from>
    <xdr:to>
      <xdr:col>27</xdr:col>
      <xdr:colOff>104775</xdr:colOff>
      <xdr:row>2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52400"/>
          <a:ext cx="29527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114300</xdr:colOff>
      <xdr:row>0</xdr:row>
      <xdr:rowOff>304800</xdr:rowOff>
    </xdr:from>
    <xdr:to>
      <xdr:col>31</xdr:col>
      <xdr:colOff>200025</xdr:colOff>
      <xdr:row>2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304800"/>
          <a:ext cx="66770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tabSelected="1" zoomScale="75" zoomScaleNormal="75" workbookViewId="0" topLeftCell="A13">
      <selection activeCell="AO26" sqref="AO26"/>
    </sheetView>
  </sheetViews>
  <sheetFormatPr defaultColWidth="9.00390625" defaultRowHeight="13.5" customHeight="1"/>
  <cols>
    <col min="1" max="1" width="12.625" style="326" customWidth="1"/>
    <col min="2" max="2" width="4.875" style="91" customWidth="1"/>
    <col min="3" max="3" width="5.25390625" style="91" customWidth="1"/>
    <col min="4" max="4" width="3.625" style="91" customWidth="1"/>
    <col min="5" max="6" width="4.375" style="91" customWidth="1"/>
    <col min="7" max="7" width="3.25390625" style="91" customWidth="1"/>
    <col min="8" max="10" width="5.25390625" style="91" customWidth="1"/>
    <col min="11" max="11" width="4.00390625" style="91" customWidth="1"/>
    <col min="12" max="12" width="4.125" style="91" customWidth="1"/>
    <col min="13" max="13" width="4.625" style="91" customWidth="1"/>
    <col min="14" max="15" width="4.875" style="91" customWidth="1"/>
    <col min="16" max="16" width="12.75390625" style="326" customWidth="1"/>
    <col min="17" max="17" width="4.625" style="91" customWidth="1"/>
    <col min="18" max="18" width="7.375" style="91" customWidth="1"/>
    <col min="19" max="19" width="6.625" style="91" customWidth="1"/>
    <col min="20" max="20" width="6.25390625" style="91" customWidth="1"/>
    <col min="21" max="21" width="4.125" style="91" customWidth="1"/>
    <col min="22" max="22" width="5.875" style="91" customWidth="1"/>
    <col min="23" max="23" width="6.00390625" style="91" customWidth="1"/>
    <col min="24" max="24" width="4.875" style="91" bestFit="1" customWidth="1"/>
    <col min="25" max="25" width="4.875" style="91" customWidth="1"/>
    <col min="26" max="26" width="4.125" style="91" customWidth="1"/>
    <col min="27" max="27" width="4.625" style="91" customWidth="1"/>
    <col min="28" max="28" width="6.00390625" style="91" bestFit="1" customWidth="1"/>
    <col min="29" max="29" width="6.375" style="91" bestFit="1" customWidth="1"/>
    <col min="30" max="35" width="3.75390625" style="91" customWidth="1"/>
    <col min="36" max="38" width="2.75390625" style="91" customWidth="1"/>
    <col min="39" max="16384" width="10.75390625" style="91" customWidth="1"/>
  </cols>
  <sheetData>
    <row r="1" spans="1:29" s="505" customFormat="1" ht="64.5" customHeight="1">
      <c r="A1" s="1098" t="s">
        <v>948</v>
      </c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099"/>
      <c r="W1" s="1099"/>
      <c r="X1" s="1099"/>
      <c r="Y1" s="1099"/>
      <c r="Z1" s="1099"/>
      <c r="AA1" s="1099"/>
      <c r="AB1" s="1099"/>
      <c r="AC1" s="1099"/>
    </row>
    <row r="2" spans="1:29" s="503" customFormat="1" ht="60.75" customHeight="1">
      <c r="A2" s="1100" t="s">
        <v>2494</v>
      </c>
      <c r="B2" s="1099"/>
      <c r="C2" s="1099"/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  <c r="O2" s="1099"/>
      <c r="P2" s="1099"/>
      <c r="Q2" s="1099"/>
      <c r="R2" s="1099"/>
      <c r="S2" s="1099"/>
      <c r="T2" s="1099"/>
      <c r="U2" s="1099"/>
      <c r="V2" s="1099"/>
      <c r="W2" s="1099"/>
      <c r="X2" s="1099"/>
      <c r="Y2" s="1099"/>
      <c r="Z2" s="1099"/>
      <c r="AA2" s="1099"/>
      <c r="AB2" s="1099"/>
      <c r="AC2" s="1099"/>
    </row>
    <row r="3" spans="1:29" s="503" customFormat="1" ht="75" customHeight="1" thickBot="1">
      <c r="A3" s="1081" t="s">
        <v>2691</v>
      </c>
      <c r="B3" s="1082"/>
      <c r="C3" s="1082"/>
      <c r="D3" s="1082"/>
      <c r="E3" s="1082"/>
      <c r="F3" s="1082"/>
      <c r="G3" s="1082"/>
      <c r="H3" s="1082"/>
      <c r="I3" s="1082"/>
      <c r="J3" s="1082"/>
      <c r="K3" s="1082"/>
      <c r="L3" s="1082"/>
      <c r="M3" s="1082"/>
      <c r="N3" s="1082"/>
      <c r="O3" s="1082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  <c r="AC3" s="1082"/>
    </row>
    <row r="4" spans="1:38" ht="49.5" customHeight="1" thickBot="1" thickTop="1">
      <c r="A4" s="1085" t="s">
        <v>2154</v>
      </c>
      <c r="B4" s="1086"/>
      <c r="C4" s="1085" t="s">
        <v>2155</v>
      </c>
      <c r="D4" s="1089"/>
      <c r="E4" s="1089"/>
      <c r="F4" s="1089"/>
      <c r="G4" s="1086"/>
      <c r="H4" s="1091"/>
      <c r="I4" s="1085" t="s">
        <v>779</v>
      </c>
      <c r="J4" s="1089"/>
      <c r="K4" s="1089"/>
      <c r="L4" s="1089"/>
      <c r="M4" s="1086"/>
      <c r="N4" s="1085" t="s">
        <v>780</v>
      </c>
      <c r="O4" s="1086"/>
      <c r="P4" s="1092" t="s">
        <v>2154</v>
      </c>
      <c r="Q4" s="1086"/>
      <c r="R4" s="1093" t="s">
        <v>43</v>
      </c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5"/>
      <c r="AD4" s="1096"/>
      <c r="AE4" s="1097"/>
      <c r="AF4" s="1097"/>
      <c r="AG4" s="1097"/>
      <c r="AH4" s="1097"/>
      <c r="AI4" s="1097"/>
      <c r="AJ4" s="504"/>
      <c r="AK4" s="504"/>
      <c r="AL4" s="504"/>
    </row>
    <row r="5" spans="1:38" ht="46.5" customHeight="1" thickBot="1" thickTop="1">
      <c r="A5" s="1087"/>
      <c r="B5" s="1088"/>
      <c r="C5" s="1087"/>
      <c r="D5" s="1090"/>
      <c r="E5" s="1090"/>
      <c r="F5" s="1090"/>
      <c r="G5" s="1088"/>
      <c r="H5" s="1087"/>
      <c r="I5" s="1087"/>
      <c r="J5" s="1090"/>
      <c r="K5" s="1090"/>
      <c r="L5" s="1090"/>
      <c r="M5" s="1088"/>
      <c r="N5" s="1087"/>
      <c r="O5" s="1088"/>
      <c r="P5" s="1090"/>
      <c r="Q5" s="1088"/>
      <c r="R5" s="1079" t="s">
        <v>758</v>
      </c>
      <c r="S5" s="1094"/>
      <c r="T5" s="1094"/>
      <c r="U5" s="1094"/>
      <c r="V5" s="1095"/>
      <c r="W5" s="1079" t="s">
        <v>1794</v>
      </c>
      <c r="X5" s="1094"/>
      <c r="Y5" s="1094"/>
      <c r="Z5" s="1095"/>
      <c r="AA5" s="1093"/>
      <c r="AB5" s="1094"/>
      <c r="AC5" s="1095"/>
      <c r="AD5" s="1096"/>
      <c r="AE5" s="1097"/>
      <c r="AF5" s="1097"/>
      <c r="AG5" s="1096"/>
      <c r="AH5" s="1097"/>
      <c r="AI5" s="1097"/>
      <c r="AJ5" s="504"/>
      <c r="AK5" s="504"/>
      <c r="AL5" s="504"/>
    </row>
    <row r="6" spans="1:38" s="334" customFormat="1" ht="13.5" customHeight="1" thickTop="1">
      <c r="A6" s="327"/>
      <c r="B6" s="328"/>
      <c r="C6" s="243"/>
      <c r="D6" s="243"/>
      <c r="E6" s="243"/>
      <c r="F6" s="243"/>
      <c r="G6" s="244"/>
      <c r="H6" s="244"/>
      <c r="I6" s="243"/>
      <c r="J6" s="243"/>
      <c r="K6" s="243"/>
      <c r="L6" s="243"/>
      <c r="M6" s="244"/>
      <c r="N6" s="243"/>
      <c r="O6" s="243"/>
      <c r="P6" s="329"/>
      <c r="Q6" s="244"/>
      <c r="R6" s="243"/>
      <c r="S6" s="243"/>
      <c r="T6" s="243"/>
      <c r="U6" s="243"/>
      <c r="V6" s="244"/>
      <c r="W6" s="243"/>
      <c r="X6" s="243"/>
      <c r="Y6" s="243"/>
      <c r="Z6" s="244"/>
      <c r="AA6" s="243"/>
      <c r="AB6" s="243"/>
      <c r="AC6" s="330"/>
      <c r="AD6" s="331"/>
      <c r="AE6" s="332"/>
      <c r="AF6" s="332" t="s">
        <v>2149</v>
      </c>
      <c r="AG6" s="332"/>
      <c r="AH6" s="332"/>
      <c r="AI6" s="333"/>
      <c r="AJ6" s="1077" t="s">
        <v>2841</v>
      </c>
      <c r="AK6" s="1083" t="s">
        <v>1011</v>
      </c>
      <c r="AL6" s="1083" t="s">
        <v>1012</v>
      </c>
    </row>
    <row r="7" spans="1:38" s="334" customFormat="1" ht="13.5" customHeight="1">
      <c r="A7" s="335"/>
      <c r="B7" s="336"/>
      <c r="C7" s="245"/>
      <c r="D7" s="245"/>
      <c r="E7" s="245"/>
      <c r="F7" s="245"/>
      <c r="G7" s="246"/>
      <c r="H7" s="246"/>
      <c r="I7" s="245"/>
      <c r="J7" s="245"/>
      <c r="K7" s="245"/>
      <c r="L7" s="245"/>
      <c r="M7" s="246"/>
      <c r="N7" s="245"/>
      <c r="O7" s="245"/>
      <c r="P7" s="337"/>
      <c r="Q7" s="246"/>
      <c r="R7" s="245"/>
      <c r="S7" s="245"/>
      <c r="T7" s="245"/>
      <c r="U7" s="245"/>
      <c r="V7" s="246"/>
      <c r="W7" s="245"/>
      <c r="X7" s="245"/>
      <c r="Y7" s="245"/>
      <c r="Z7" s="246"/>
      <c r="AA7" s="245"/>
      <c r="AB7" s="245"/>
      <c r="AC7" s="304"/>
      <c r="AD7" s="338"/>
      <c r="AE7" s="339"/>
      <c r="AF7" s="340"/>
      <c r="AG7" s="339"/>
      <c r="AH7" s="339"/>
      <c r="AI7" s="341"/>
      <c r="AJ7" s="1077"/>
      <c r="AK7" s="1083"/>
      <c r="AL7" s="1083"/>
    </row>
    <row r="8" spans="1:38" s="334" customFormat="1" ht="13.5" customHeight="1">
      <c r="A8" s="335"/>
      <c r="B8" s="336" t="s">
        <v>400</v>
      </c>
      <c r="C8" s="245" t="s">
        <v>401</v>
      </c>
      <c r="D8" s="245" t="s">
        <v>402</v>
      </c>
      <c r="E8" s="245" t="s">
        <v>2350</v>
      </c>
      <c r="F8" s="245" t="s">
        <v>2351</v>
      </c>
      <c r="G8" s="246" t="s">
        <v>405</v>
      </c>
      <c r="H8" s="246" t="s">
        <v>406</v>
      </c>
      <c r="I8" s="245" t="s">
        <v>2364</v>
      </c>
      <c r="J8" s="245" t="s">
        <v>408</v>
      </c>
      <c r="K8" s="245" t="s">
        <v>409</v>
      </c>
      <c r="L8" s="342" t="s">
        <v>2365</v>
      </c>
      <c r="M8" s="246" t="s">
        <v>2366</v>
      </c>
      <c r="N8" s="245" t="s">
        <v>2352</v>
      </c>
      <c r="O8" s="245" t="s">
        <v>2353</v>
      </c>
      <c r="P8" s="337"/>
      <c r="Q8" s="246" t="s">
        <v>400</v>
      </c>
      <c r="R8" s="245" t="s">
        <v>2354</v>
      </c>
      <c r="S8" s="245" t="s">
        <v>2355</v>
      </c>
      <c r="T8" s="245" t="s">
        <v>2491</v>
      </c>
      <c r="U8" s="245" t="s">
        <v>2356</v>
      </c>
      <c r="V8" s="246" t="s">
        <v>2357</v>
      </c>
      <c r="W8" s="245" t="s">
        <v>2358</v>
      </c>
      <c r="X8" s="245" t="s">
        <v>2359</v>
      </c>
      <c r="Y8" s="245" t="s">
        <v>2492</v>
      </c>
      <c r="Z8" s="246" t="s">
        <v>2360</v>
      </c>
      <c r="AA8" s="245" t="s">
        <v>2361</v>
      </c>
      <c r="AB8" s="245" t="s">
        <v>2367</v>
      </c>
      <c r="AC8" s="304" t="s">
        <v>1478</v>
      </c>
      <c r="AD8" s="343"/>
      <c r="AE8" s="92" t="s">
        <v>423</v>
      </c>
      <c r="AF8" s="344"/>
      <c r="AG8" s="92"/>
      <c r="AH8" s="92" t="s">
        <v>423</v>
      </c>
      <c r="AI8" s="345"/>
      <c r="AJ8" s="1077"/>
      <c r="AK8" s="1083"/>
      <c r="AL8" s="1083"/>
    </row>
    <row r="9" spans="1:38" s="334" customFormat="1" ht="13.5" customHeight="1">
      <c r="A9" s="335"/>
      <c r="B9" s="336" t="s">
        <v>2371</v>
      </c>
      <c r="C9" s="245" t="s">
        <v>2372</v>
      </c>
      <c r="D9" s="245" t="s">
        <v>2373</v>
      </c>
      <c r="E9" s="245" t="s">
        <v>2373</v>
      </c>
      <c r="F9" s="245" t="s">
        <v>2373</v>
      </c>
      <c r="G9" s="246" t="s">
        <v>2373</v>
      </c>
      <c r="H9" s="246" t="s">
        <v>1473</v>
      </c>
      <c r="I9" s="245" t="s">
        <v>2373</v>
      </c>
      <c r="J9" s="245" t="s">
        <v>2373</v>
      </c>
      <c r="K9" s="245"/>
      <c r="L9" s="245" t="s">
        <v>2373</v>
      </c>
      <c r="M9" s="246" t="s">
        <v>2373</v>
      </c>
      <c r="N9" s="245" t="s">
        <v>2381</v>
      </c>
      <c r="O9" s="245" t="s">
        <v>2382</v>
      </c>
      <c r="P9" s="337"/>
      <c r="Q9" s="246" t="s">
        <v>2371</v>
      </c>
      <c r="R9" s="245" t="s">
        <v>1476</v>
      </c>
      <c r="S9" s="245" t="s">
        <v>1475</v>
      </c>
      <c r="T9" s="245" t="s">
        <v>1475</v>
      </c>
      <c r="U9" s="245" t="s">
        <v>2373</v>
      </c>
      <c r="V9" s="246" t="s">
        <v>1474</v>
      </c>
      <c r="W9" s="245" t="s">
        <v>1477</v>
      </c>
      <c r="X9" s="245" t="s">
        <v>1475</v>
      </c>
      <c r="Y9" s="245" t="s">
        <v>1475</v>
      </c>
      <c r="Z9" s="246" t="s">
        <v>2373</v>
      </c>
      <c r="AA9" s="245" t="s">
        <v>2373</v>
      </c>
      <c r="AB9" s="245" t="s">
        <v>1477</v>
      </c>
      <c r="AC9" s="502" t="s">
        <v>1479</v>
      </c>
      <c r="AD9" s="346"/>
      <c r="AE9" s="48" t="s">
        <v>2150</v>
      </c>
      <c r="AF9" s="88"/>
      <c r="AG9" s="48"/>
      <c r="AH9" s="48" t="s">
        <v>2378</v>
      </c>
      <c r="AI9" s="280"/>
      <c r="AJ9" s="1077"/>
      <c r="AK9" s="1083"/>
      <c r="AL9" s="1083"/>
    </row>
    <row r="10" spans="1:38" s="334" customFormat="1" ht="16.5" customHeight="1" thickBot="1">
      <c r="A10" s="347"/>
      <c r="B10" s="348"/>
      <c r="C10" s="247"/>
      <c r="D10" s="247"/>
      <c r="E10" s="247"/>
      <c r="F10" s="247"/>
      <c r="G10" s="248"/>
      <c r="H10" s="248" t="s">
        <v>1795</v>
      </c>
      <c r="I10" s="247"/>
      <c r="J10" s="247"/>
      <c r="K10" s="247"/>
      <c r="L10" s="247"/>
      <c r="M10" s="248"/>
      <c r="N10" s="247"/>
      <c r="O10" s="247"/>
      <c r="P10" s="348"/>
      <c r="Q10" s="248"/>
      <c r="R10" s="247" t="s">
        <v>1796</v>
      </c>
      <c r="S10" s="247" t="s">
        <v>1797</v>
      </c>
      <c r="T10" s="247" t="s">
        <v>1797</v>
      </c>
      <c r="U10" s="508" t="s">
        <v>1798</v>
      </c>
      <c r="V10" s="248" t="s">
        <v>1795</v>
      </c>
      <c r="W10" s="247" t="s">
        <v>1796</v>
      </c>
      <c r="X10" s="247" t="s">
        <v>1797</v>
      </c>
      <c r="Y10" s="247" t="s">
        <v>1797</v>
      </c>
      <c r="Z10" s="509" t="s">
        <v>1798</v>
      </c>
      <c r="AA10" s="247"/>
      <c r="AB10" s="247" t="s">
        <v>1796</v>
      </c>
      <c r="AC10" s="44" t="s">
        <v>1799</v>
      </c>
      <c r="AD10" s="507" t="s">
        <v>2151</v>
      </c>
      <c r="AE10" s="351" t="s">
        <v>2152</v>
      </c>
      <c r="AF10" s="351" t="s">
        <v>2153</v>
      </c>
      <c r="AG10" s="351" t="s">
        <v>2151</v>
      </c>
      <c r="AH10" s="351" t="s">
        <v>2152</v>
      </c>
      <c r="AI10" s="352" t="s">
        <v>2153</v>
      </c>
      <c r="AJ10" s="1078"/>
      <c r="AK10" s="1084"/>
      <c r="AL10" s="1084"/>
    </row>
    <row r="11" spans="1:2" s="354" customFormat="1" ht="13.5" customHeight="1" thickTop="1">
      <c r="A11" s="353"/>
      <c r="B11" s="353"/>
    </row>
    <row r="12" spans="1:38" ht="13.5" customHeight="1">
      <c r="A12" s="481" t="s">
        <v>1029</v>
      </c>
      <c r="B12" s="688">
        <v>5</v>
      </c>
      <c r="C12" s="126">
        <v>78</v>
      </c>
      <c r="D12" s="126">
        <v>46</v>
      </c>
      <c r="E12" s="126">
        <v>3.3</v>
      </c>
      <c r="F12" s="126">
        <v>4.2</v>
      </c>
      <c r="G12" s="127">
        <v>5</v>
      </c>
      <c r="H12" s="620">
        <v>6.38</v>
      </c>
      <c r="I12" s="126">
        <v>69.6</v>
      </c>
      <c r="J12" s="126">
        <v>59.6</v>
      </c>
      <c r="K12" s="126" t="s">
        <v>627</v>
      </c>
      <c r="L12" s="126" t="s">
        <v>627</v>
      </c>
      <c r="M12" s="127" t="s">
        <v>627</v>
      </c>
      <c r="N12" s="665">
        <v>0.325</v>
      </c>
      <c r="O12" s="619">
        <v>64.9</v>
      </c>
      <c r="P12" s="89" t="s">
        <v>847</v>
      </c>
      <c r="Q12" s="519">
        <v>5</v>
      </c>
      <c r="R12" s="518">
        <v>64.38</v>
      </c>
      <c r="S12" s="520">
        <v>16.51</v>
      </c>
      <c r="T12" s="520">
        <v>18.98</v>
      </c>
      <c r="U12" s="518">
        <v>3.18</v>
      </c>
      <c r="V12" s="513">
        <v>3.07</v>
      </c>
      <c r="W12" s="520">
        <v>6.85</v>
      </c>
      <c r="X12" s="520">
        <v>2.98</v>
      </c>
      <c r="Y12" s="520">
        <v>4.69</v>
      </c>
      <c r="Z12" s="513">
        <v>1.04</v>
      </c>
      <c r="AA12" s="518">
        <v>17.6</v>
      </c>
      <c r="AB12" s="518">
        <v>0.42</v>
      </c>
      <c r="AC12" s="521">
        <v>0.09</v>
      </c>
      <c r="AD12" s="48">
        <v>1</v>
      </c>
      <c r="AE12" s="48">
        <v>1</v>
      </c>
      <c r="AF12" s="88" t="s">
        <v>627</v>
      </c>
      <c r="AG12" s="48">
        <v>1</v>
      </c>
      <c r="AH12" s="48">
        <v>1</v>
      </c>
      <c r="AI12" s="90" t="s">
        <v>627</v>
      </c>
      <c r="AJ12" s="526" t="s">
        <v>2648</v>
      </c>
      <c r="AK12" s="522"/>
      <c r="AL12" s="522"/>
    </row>
    <row r="13" spans="1:38" ht="13.5" customHeight="1">
      <c r="A13" s="481" t="s">
        <v>992</v>
      </c>
      <c r="B13" s="688">
        <v>6</v>
      </c>
      <c r="C13" s="126">
        <v>80</v>
      </c>
      <c r="D13" s="126">
        <v>46</v>
      </c>
      <c r="E13" s="126">
        <v>3.8</v>
      </c>
      <c r="F13" s="126">
        <v>5.2</v>
      </c>
      <c r="G13" s="127">
        <v>5</v>
      </c>
      <c r="H13" s="620">
        <v>7.64</v>
      </c>
      <c r="I13" s="126">
        <v>69.6</v>
      </c>
      <c r="J13" s="126">
        <v>59.6</v>
      </c>
      <c r="K13" s="126" t="s">
        <v>627</v>
      </c>
      <c r="L13" s="126" t="s">
        <v>627</v>
      </c>
      <c r="M13" s="127" t="s">
        <v>627</v>
      </c>
      <c r="N13" s="665">
        <v>0.328</v>
      </c>
      <c r="O13" s="619">
        <v>54.64</v>
      </c>
      <c r="P13" s="89" t="s">
        <v>848</v>
      </c>
      <c r="Q13" s="519">
        <v>6</v>
      </c>
      <c r="R13" s="518">
        <v>80.14</v>
      </c>
      <c r="S13" s="520">
        <v>20.03</v>
      </c>
      <c r="T13" s="520">
        <v>23.22</v>
      </c>
      <c r="U13" s="518">
        <v>3.24</v>
      </c>
      <c r="V13" s="513">
        <v>3.58</v>
      </c>
      <c r="W13" s="520">
        <v>8.49</v>
      </c>
      <c r="X13" s="520">
        <v>3.69</v>
      </c>
      <c r="Y13" s="520">
        <v>5.82</v>
      </c>
      <c r="Z13" s="513">
        <v>1.05</v>
      </c>
      <c r="AA13" s="518">
        <v>20.1</v>
      </c>
      <c r="AB13" s="518">
        <v>0.7</v>
      </c>
      <c r="AC13" s="521">
        <v>0.12</v>
      </c>
      <c r="AD13" s="48">
        <v>1</v>
      </c>
      <c r="AE13" s="48">
        <v>1</v>
      </c>
      <c r="AF13" s="88" t="s">
        <v>627</v>
      </c>
      <c r="AG13" s="48">
        <v>1</v>
      </c>
      <c r="AH13" s="48">
        <v>1</v>
      </c>
      <c r="AI13" s="90" t="s">
        <v>627</v>
      </c>
      <c r="AJ13" s="526" t="s">
        <v>2648</v>
      </c>
      <c r="AK13" s="522"/>
      <c r="AL13" s="522"/>
    </row>
    <row r="14" spans="1:38" ht="13.5" customHeight="1">
      <c r="A14" s="481" t="s">
        <v>993</v>
      </c>
      <c r="B14" s="689">
        <v>6.9</v>
      </c>
      <c r="C14" s="126">
        <v>98</v>
      </c>
      <c r="D14" s="126">
        <v>55</v>
      </c>
      <c r="E14" s="126">
        <v>3.6</v>
      </c>
      <c r="F14" s="126">
        <v>4.7</v>
      </c>
      <c r="G14" s="127">
        <v>7</v>
      </c>
      <c r="H14" s="127">
        <v>8.78</v>
      </c>
      <c r="I14" s="126">
        <v>88.6</v>
      </c>
      <c r="J14" s="126">
        <v>74.6</v>
      </c>
      <c r="K14" s="126" t="s">
        <v>627</v>
      </c>
      <c r="L14" s="126" t="s">
        <v>627</v>
      </c>
      <c r="M14" s="127" t="s">
        <v>627</v>
      </c>
      <c r="N14" s="665">
        <v>0.397</v>
      </c>
      <c r="O14" s="619">
        <v>57.57</v>
      </c>
      <c r="P14" s="89" t="s">
        <v>2368</v>
      </c>
      <c r="Q14" s="522">
        <v>6.9</v>
      </c>
      <c r="R14" s="523">
        <v>141.2</v>
      </c>
      <c r="S14" s="520">
        <v>28.81</v>
      </c>
      <c r="T14" s="520">
        <v>32.98</v>
      </c>
      <c r="U14" s="518">
        <v>4.01</v>
      </c>
      <c r="V14" s="513">
        <v>4.44</v>
      </c>
      <c r="W14" s="520">
        <v>13.12</v>
      </c>
      <c r="X14" s="520">
        <v>4.77</v>
      </c>
      <c r="Y14" s="520">
        <v>7.54</v>
      </c>
      <c r="Z14" s="513">
        <v>1.22</v>
      </c>
      <c r="AA14" s="518">
        <v>21.2</v>
      </c>
      <c r="AB14" s="518">
        <v>0.77</v>
      </c>
      <c r="AC14" s="521">
        <v>0.28</v>
      </c>
      <c r="AD14" s="48">
        <v>1</v>
      </c>
      <c r="AE14" s="48">
        <v>1</v>
      </c>
      <c r="AF14" s="88" t="s">
        <v>627</v>
      </c>
      <c r="AG14" s="48">
        <v>1</v>
      </c>
      <c r="AH14" s="48">
        <v>1</v>
      </c>
      <c r="AI14" s="90" t="s">
        <v>627</v>
      </c>
      <c r="AJ14" s="526" t="s">
        <v>2648</v>
      </c>
      <c r="AK14" s="522"/>
      <c r="AL14" s="522"/>
    </row>
    <row r="15" spans="1:38" ht="13.5" customHeight="1">
      <c r="A15" s="482" t="s">
        <v>2662</v>
      </c>
      <c r="B15" s="689">
        <v>8.1</v>
      </c>
      <c r="C15" s="133">
        <v>100</v>
      </c>
      <c r="D15" s="134">
        <v>55</v>
      </c>
      <c r="E15" s="134">
        <v>4.1</v>
      </c>
      <c r="F15" s="134">
        <v>5.7</v>
      </c>
      <c r="G15" s="135">
        <v>7</v>
      </c>
      <c r="H15" s="653">
        <v>10.3</v>
      </c>
      <c r="I15" s="126">
        <v>88.6</v>
      </c>
      <c r="J15" s="126">
        <v>74.6</v>
      </c>
      <c r="K15" s="126" t="s">
        <v>627</v>
      </c>
      <c r="L15" s="126" t="s">
        <v>627</v>
      </c>
      <c r="M15" s="127" t="s">
        <v>627</v>
      </c>
      <c r="N15" s="665">
        <v>0.4</v>
      </c>
      <c r="O15" s="619">
        <v>49.33</v>
      </c>
      <c r="P15" s="89" t="s">
        <v>849</v>
      </c>
      <c r="Q15" s="522">
        <v>8.1</v>
      </c>
      <c r="R15" s="523">
        <v>171</v>
      </c>
      <c r="S15" s="518">
        <v>34.2</v>
      </c>
      <c r="T15" s="520">
        <v>39.41</v>
      </c>
      <c r="U15" s="518">
        <v>4.07</v>
      </c>
      <c r="V15" s="513">
        <v>5.08</v>
      </c>
      <c r="W15" s="520">
        <v>15.92</v>
      </c>
      <c r="X15" s="520">
        <v>5.79</v>
      </c>
      <c r="Y15" s="520">
        <v>9.15</v>
      </c>
      <c r="Z15" s="513">
        <v>1.24</v>
      </c>
      <c r="AA15" s="518">
        <v>23.7</v>
      </c>
      <c r="AB15" s="518">
        <v>1.2</v>
      </c>
      <c r="AC15" s="521">
        <v>0.35</v>
      </c>
      <c r="AD15" s="48">
        <v>1</v>
      </c>
      <c r="AE15" s="48">
        <v>1</v>
      </c>
      <c r="AF15" s="88" t="s">
        <v>627</v>
      </c>
      <c r="AG15" s="48">
        <v>1</v>
      </c>
      <c r="AH15" s="48">
        <v>1</v>
      </c>
      <c r="AI15" s="90" t="s">
        <v>627</v>
      </c>
      <c r="AJ15" s="526" t="s">
        <v>2648</v>
      </c>
      <c r="AK15" s="522"/>
      <c r="AL15" s="522"/>
    </row>
    <row r="16" spans="1:38" ht="13.5" customHeight="1">
      <c r="A16" s="482" t="s">
        <v>2663</v>
      </c>
      <c r="B16" s="689">
        <v>8.7</v>
      </c>
      <c r="C16" s="133">
        <v>117.6</v>
      </c>
      <c r="D16" s="134">
        <v>64</v>
      </c>
      <c r="E16" s="134">
        <v>3.8</v>
      </c>
      <c r="F16" s="134">
        <v>5.1</v>
      </c>
      <c r="G16" s="135">
        <v>7</v>
      </c>
      <c r="H16" s="653">
        <v>11</v>
      </c>
      <c r="I16" s="126">
        <v>107.4</v>
      </c>
      <c r="J16" s="126">
        <v>93.4</v>
      </c>
      <c r="K16" s="126" t="s">
        <v>627</v>
      </c>
      <c r="L16" s="126" t="s">
        <v>627</v>
      </c>
      <c r="M16" s="127" t="s">
        <v>627</v>
      </c>
      <c r="N16" s="665">
        <v>0.472</v>
      </c>
      <c r="O16" s="619">
        <v>54.47</v>
      </c>
      <c r="P16" s="89" t="s">
        <v>2369</v>
      </c>
      <c r="Q16" s="522">
        <v>8.7</v>
      </c>
      <c r="R16" s="520">
        <v>257.4</v>
      </c>
      <c r="S16" s="520">
        <v>43.77</v>
      </c>
      <c r="T16" s="520">
        <v>49.87</v>
      </c>
      <c r="U16" s="518">
        <v>4.83</v>
      </c>
      <c r="V16" s="513">
        <v>5.41</v>
      </c>
      <c r="W16" s="520">
        <v>22.39</v>
      </c>
      <c r="X16" s="518">
        <v>7</v>
      </c>
      <c r="Y16" s="520">
        <v>10.98</v>
      </c>
      <c r="Z16" s="513">
        <v>1.42</v>
      </c>
      <c r="AA16" s="518">
        <v>22.2</v>
      </c>
      <c r="AB16" s="518">
        <v>1.04</v>
      </c>
      <c r="AC16" s="521">
        <v>0.71</v>
      </c>
      <c r="AD16" s="48">
        <v>1</v>
      </c>
      <c r="AE16" s="48">
        <v>1</v>
      </c>
      <c r="AF16" s="88" t="s">
        <v>627</v>
      </c>
      <c r="AG16" s="48">
        <v>1</v>
      </c>
      <c r="AH16" s="48">
        <v>1</v>
      </c>
      <c r="AI16" s="90" t="s">
        <v>627</v>
      </c>
      <c r="AJ16" s="526" t="s">
        <v>2648</v>
      </c>
      <c r="AK16" s="522"/>
      <c r="AL16" s="522"/>
    </row>
    <row r="17" spans="1:38" ht="13.5" customHeight="1">
      <c r="A17" s="482" t="s">
        <v>850</v>
      </c>
      <c r="B17" s="689">
        <v>10.4</v>
      </c>
      <c r="C17" s="133">
        <v>120</v>
      </c>
      <c r="D17" s="134">
        <v>64</v>
      </c>
      <c r="E17" s="134">
        <v>4.4</v>
      </c>
      <c r="F17" s="134">
        <v>6.3</v>
      </c>
      <c r="G17" s="135">
        <v>7</v>
      </c>
      <c r="H17" s="653">
        <v>13.2</v>
      </c>
      <c r="I17" s="126">
        <v>107.4</v>
      </c>
      <c r="J17" s="126">
        <v>93.4</v>
      </c>
      <c r="K17" s="126" t="s">
        <v>627</v>
      </c>
      <c r="L17" s="126" t="s">
        <v>627</v>
      </c>
      <c r="M17" s="127" t="s">
        <v>627</v>
      </c>
      <c r="N17" s="665">
        <v>0.475</v>
      </c>
      <c r="O17" s="619">
        <v>45.82</v>
      </c>
      <c r="P17" s="89" t="s">
        <v>850</v>
      </c>
      <c r="Q17" s="522">
        <v>10.4</v>
      </c>
      <c r="R17" s="520">
        <v>317.8</v>
      </c>
      <c r="S17" s="520">
        <v>52.96</v>
      </c>
      <c r="T17" s="520">
        <v>60.73</v>
      </c>
      <c r="U17" s="518">
        <v>4.9</v>
      </c>
      <c r="V17" s="513">
        <v>6.31</v>
      </c>
      <c r="W17" s="520">
        <v>27.67</v>
      </c>
      <c r="X17" s="520">
        <v>8.65</v>
      </c>
      <c r="Y17" s="520">
        <v>13.58</v>
      </c>
      <c r="Z17" s="513">
        <v>1.45</v>
      </c>
      <c r="AA17" s="518">
        <v>25.2</v>
      </c>
      <c r="AB17" s="518">
        <v>1.74</v>
      </c>
      <c r="AC17" s="521">
        <v>0.89</v>
      </c>
      <c r="AD17" s="48">
        <v>1</v>
      </c>
      <c r="AE17" s="48">
        <v>1</v>
      </c>
      <c r="AF17" s="88" t="s">
        <v>627</v>
      </c>
      <c r="AG17" s="48">
        <v>1</v>
      </c>
      <c r="AH17" s="48">
        <v>1</v>
      </c>
      <c r="AI17" s="90" t="s">
        <v>627</v>
      </c>
      <c r="AJ17" s="526" t="s">
        <v>2648</v>
      </c>
      <c r="AK17" s="522" t="s">
        <v>2648</v>
      </c>
      <c r="AL17" s="522" t="s">
        <v>2648</v>
      </c>
    </row>
    <row r="18" spans="1:38" ht="13.5" customHeight="1">
      <c r="A18" s="482" t="s">
        <v>2664</v>
      </c>
      <c r="B18" s="689">
        <v>10.5</v>
      </c>
      <c r="C18" s="133">
        <v>137.4</v>
      </c>
      <c r="D18" s="134">
        <v>73</v>
      </c>
      <c r="E18" s="134">
        <v>3.8</v>
      </c>
      <c r="F18" s="134">
        <v>5.6</v>
      </c>
      <c r="G18" s="135">
        <v>7</v>
      </c>
      <c r="H18" s="653">
        <v>13.4</v>
      </c>
      <c r="I18" s="126">
        <v>126.2</v>
      </c>
      <c r="J18" s="126">
        <v>112.2</v>
      </c>
      <c r="K18" s="126" t="s">
        <v>627</v>
      </c>
      <c r="L18" s="126" t="s">
        <v>627</v>
      </c>
      <c r="M18" s="127" t="s">
        <v>627</v>
      </c>
      <c r="N18" s="665">
        <v>0.547</v>
      </c>
      <c r="O18" s="619">
        <v>52.05</v>
      </c>
      <c r="P18" s="89" t="s">
        <v>2784</v>
      </c>
      <c r="Q18" s="522">
        <v>10.5</v>
      </c>
      <c r="R18" s="520">
        <v>434.9</v>
      </c>
      <c r="S18" s="518">
        <v>63.3</v>
      </c>
      <c r="T18" s="518">
        <v>71.6</v>
      </c>
      <c r="U18" s="518">
        <v>5.7</v>
      </c>
      <c r="V18" s="513">
        <v>6.21</v>
      </c>
      <c r="W18" s="520">
        <v>36.42</v>
      </c>
      <c r="X18" s="520">
        <v>9.98</v>
      </c>
      <c r="Y18" s="520">
        <v>15.52</v>
      </c>
      <c r="Z18" s="513">
        <v>1.65</v>
      </c>
      <c r="AA18" s="518">
        <v>23.2</v>
      </c>
      <c r="AB18" s="518">
        <v>1.36</v>
      </c>
      <c r="AC18" s="521">
        <v>1.58</v>
      </c>
      <c r="AD18" s="48">
        <v>1</v>
      </c>
      <c r="AE18" s="48">
        <v>1</v>
      </c>
      <c r="AF18" s="88" t="s">
        <v>627</v>
      </c>
      <c r="AG18" s="48">
        <v>1</v>
      </c>
      <c r="AH18" s="48">
        <v>2</v>
      </c>
      <c r="AI18" s="90" t="s">
        <v>627</v>
      </c>
      <c r="AJ18" s="526" t="s">
        <v>2648</v>
      </c>
      <c r="AK18" s="522" t="s">
        <v>2648</v>
      </c>
      <c r="AL18" s="522" t="s">
        <v>2648</v>
      </c>
    </row>
    <row r="19" spans="1:38" ht="13.5" customHeight="1">
      <c r="A19" s="482" t="s">
        <v>851</v>
      </c>
      <c r="B19" s="689">
        <v>12.9</v>
      </c>
      <c r="C19" s="133">
        <v>140</v>
      </c>
      <c r="D19" s="134">
        <v>73</v>
      </c>
      <c r="E19" s="134">
        <v>4.7</v>
      </c>
      <c r="F19" s="134">
        <v>6.9</v>
      </c>
      <c r="G19" s="135">
        <v>7</v>
      </c>
      <c r="H19" s="653">
        <v>16.4</v>
      </c>
      <c r="I19" s="126">
        <v>126.2</v>
      </c>
      <c r="J19" s="126">
        <v>112.2</v>
      </c>
      <c r="K19" s="126" t="s">
        <v>627</v>
      </c>
      <c r="L19" s="126" t="s">
        <v>627</v>
      </c>
      <c r="M19" s="127" t="s">
        <v>627</v>
      </c>
      <c r="N19" s="665">
        <v>0.551</v>
      </c>
      <c r="O19" s="619">
        <v>42.7</v>
      </c>
      <c r="P19" s="89" t="s">
        <v>851</v>
      </c>
      <c r="Q19" s="522">
        <v>12.9</v>
      </c>
      <c r="R19" s="520">
        <v>541.2</v>
      </c>
      <c r="S19" s="520">
        <v>77.32</v>
      </c>
      <c r="T19" s="520">
        <v>88.34</v>
      </c>
      <c r="U19" s="518">
        <v>5.74</v>
      </c>
      <c r="V19" s="513">
        <v>7.64</v>
      </c>
      <c r="W19" s="520">
        <v>44.92</v>
      </c>
      <c r="X19" s="520">
        <v>12.31</v>
      </c>
      <c r="Y19" s="520">
        <v>19.25</v>
      </c>
      <c r="Z19" s="513">
        <v>1.65</v>
      </c>
      <c r="AA19" s="518">
        <v>26.7</v>
      </c>
      <c r="AB19" s="518">
        <v>2.45</v>
      </c>
      <c r="AC19" s="521">
        <v>1.98</v>
      </c>
      <c r="AD19" s="48">
        <v>1</v>
      </c>
      <c r="AE19" s="48">
        <v>1</v>
      </c>
      <c r="AF19" s="88" t="s">
        <v>627</v>
      </c>
      <c r="AG19" s="48">
        <v>1</v>
      </c>
      <c r="AH19" s="48">
        <v>1</v>
      </c>
      <c r="AI19" s="90" t="s">
        <v>627</v>
      </c>
      <c r="AJ19" s="526" t="s">
        <v>2648</v>
      </c>
      <c r="AK19" s="522" t="s">
        <v>2648</v>
      </c>
      <c r="AL19" s="522" t="s">
        <v>2648</v>
      </c>
    </row>
    <row r="20" spans="1:38" ht="13.5" customHeight="1">
      <c r="A20" s="482" t="s">
        <v>2665</v>
      </c>
      <c r="B20" s="689">
        <v>12.7</v>
      </c>
      <c r="C20" s="133">
        <v>157</v>
      </c>
      <c r="D20" s="134">
        <v>82</v>
      </c>
      <c r="E20" s="134">
        <v>4</v>
      </c>
      <c r="F20" s="134">
        <v>5.9</v>
      </c>
      <c r="G20" s="135">
        <v>9</v>
      </c>
      <c r="H20" s="653">
        <v>16.2</v>
      </c>
      <c r="I20" s="126">
        <v>145.2</v>
      </c>
      <c r="J20" s="126">
        <v>127.2</v>
      </c>
      <c r="K20" s="126" t="s">
        <v>627</v>
      </c>
      <c r="L20" s="126" t="s">
        <v>627</v>
      </c>
      <c r="M20" s="127" t="s">
        <v>627</v>
      </c>
      <c r="N20" s="665">
        <v>0.619</v>
      </c>
      <c r="O20" s="619">
        <v>48.7</v>
      </c>
      <c r="P20" s="89" t="s">
        <v>2785</v>
      </c>
      <c r="Q20" s="522">
        <v>12.7</v>
      </c>
      <c r="R20" s="520">
        <v>689.3</v>
      </c>
      <c r="S20" s="520">
        <v>87.81</v>
      </c>
      <c r="T20" s="520">
        <v>99.09</v>
      </c>
      <c r="U20" s="518">
        <v>6.53</v>
      </c>
      <c r="V20" s="513">
        <v>7.8</v>
      </c>
      <c r="W20" s="520">
        <v>54.43</v>
      </c>
      <c r="X20" s="520">
        <v>13.27</v>
      </c>
      <c r="Y20" s="518">
        <v>20.7</v>
      </c>
      <c r="Z20" s="513">
        <v>1.83</v>
      </c>
      <c r="AA20" s="518">
        <v>26.34</v>
      </c>
      <c r="AB20" s="518">
        <v>1.96</v>
      </c>
      <c r="AC20" s="521">
        <v>3.09</v>
      </c>
      <c r="AD20" s="48">
        <v>1</v>
      </c>
      <c r="AE20" s="48">
        <v>1</v>
      </c>
      <c r="AF20" s="88" t="s">
        <v>627</v>
      </c>
      <c r="AG20" s="48">
        <v>1</v>
      </c>
      <c r="AH20" s="48">
        <v>3</v>
      </c>
      <c r="AI20" s="90" t="s">
        <v>627</v>
      </c>
      <c r="AJ20" s="526" t="s">
        <v>2648</v>
      </c>
      <c r="AK20" s="522" t="s">
        <v>2648</v>
      </c>
      <c r="AL20" s="522" t="s">
        <v>2648</v>
      </c>
    </row>
    <row r="21" spans="1:38" ht="13.5" customHeight="1">
      <c r="A21" s="482" t="s">
        <v>852</v>
      </c>
      <c r="B21" s="689">
        <v>15.8</v>
      </c>
      <c r="C21" s="133">
        <v>160</v>
      </c>
      <c r="D21" s="134">
        <v>82</v>
      </c>
      <c r="E21" s="134">
        <v>5</v>
      </c>
      <c r="F21" s="134">
        <v>7.4</v>
      </c>
      <c r="G21" s="135">
        <v>9</v>
      </c>
      <c r="H21" s="653">
        <v>20.1</v>
      </c>
      <c r="I21" s="126">
        <v>145.2</v>
      </c>
      <c r="J21" s="126">
        <v>127.2</v>
      </c>
      <c r="K21" s="126" t="s">
        <v>627</v>
      </c>
      <c r="L21" s="126" t="s">
        <v>627</v>
      </c>
      <c r="M21" s="127" t="s">
        <v>627</v>
      </c>
      <c r="N21" s="665">
        <v>0.623</v>
      </c>
      <c r="O21" s="619">
        <v>39.47</v>
      </c>
      <c r="P21" s="89" t="s">
        <v>852</v>
      </c>
      <c r="Q21" s="522">
        <v>15.8</v>
      </c>
      <c r="R21" s="520">
        <v>869.3</v>
      </c>
      <c r="S21" s="520">
        <v>108.7</v>
      </c>
      <c r="T21" s="520">
        <v>123.9</v>
      </c>
      <c r="U21" s="518">
        <v>6.58</v>
      </c>
      <c r="V21" s="513">
        <v>9.66</v>
      </c>
      <c r="W21" s="520">
        <v>68.31</v>
      </c>
      <c r="X21" s="520">
        <v>16.66</v>
      </c>
      <c r="Y21" s="518">
        <v>26.1</v>
      </c>
      <c r="Z21" s="513">
        <v>1.84</v>
      </c>
      <c r="AA21" s="518">
        <v>30.34</v>
      </c>
      <c r="AB21" s="518">
        <v>3.6</v>
      </c>
      <c r="AC21" s="521">
        <v>3.96</v>
      </c>
      <c r="AD21" s="48">
        <v>1</v>
      </c>
      <c r="AE21" s="48">
        <v>1</v>
      </c>
      <c r="AF21" s="88" t="s">
        <v>627</v>
      </c>
      <c r="AG21" s="48">
        <v>1</v>
      </c>
      <c r="AH21" s="48">
        <v>1</v>
      </c>
      <c r="AI21" s="90" t="s">
        <v>627</v>
      </c>
      <c r="AJ21" s="526" t="s">
        <v>2648</v>
      </c>
      <c r="AK21" s="522" t="s">
        <v>2648</v>
      </c>
      <c r="AL21" s="522" t="s">
        <v>2648</v>
      </c>
    </row>
    <row r="22" spans="1:38" ht="13.5" customHeight="1">
      <c r="A22" s="482" t="s">
        <v>2666</v>
      </c>
      <c r="B22" s="689">
        <v>15.4</v>
      </c>
      <c r="C22" s="133">
        <v>177</v>
      </c>
      <c r="D22" s="134">
        <v>91</v>
      </c>
      <c r="E22" s="134">
        <v>4.3</v>
      </c>
      <c r="F22" s="134">
        <v>6.5</v>
      </c>
      <c r="G22" s="135">
        <v>9</v>
      </c>
      <c r="H22" s="653">
        <v>19.6</v>
      </c>
      <c r="I22" s="126">
        <v>164</v>
      </c>
      <c r="J22" s="126">
        <v>146</v>
      </c>
      <c r="K22" s="126" t="s">
        <v>2667</v>
      </c>
      <c r="L22" s="126">
        <v>48</v>
      </c>
      <c r="M22" s="127">
        <v>48</v>
      </c>
      <c r="N22" s="665">
        <v>0.694</v>
      </c>
      <c r="O22" s="619">
        <v>45.15</v>
      </c>
      <c r="P22" s="89" t="s">
        <v>2786</v>
      </c>
      <c r="Q22" s="522">
        <v>15.4</v>
      </c>
      <c r="R22" s="520">
        <v>1063</v>
      </c>
      <c r="S22" s="520">
        <v>120.1</v>
      </c>
      <c r="T22" s="520">
        <v>135.3</v>
      </c>
      <c r="U22" s="518">
        <v>7.37</v>
      </c>
      <c r="V22" s="513">
        <v>9.2</v>
      </c>
      <c r="W22" s="520">
        <v>81.89</v>
      </c>
      <c r="X22" s="518">
        <v>18</v>
      </c>
      <c r="Y22" s="520">
        <v>27.96</v>
      </c>
      <c r="Z22" s="513">
        <v>2.05</v>
      </c>
      <c r="AA22" s="518">
        <v>27.84</v>
      </c>
      <c r="AB22" s="518">
        <v>2.7</v>
      </c>
      <c r="AC22" s="521">
        <v>5.93</v>
      </c>
      <c r="AD22" s="48">
        <v>1</v>
      </c>
      <c r="AE22" s="48">
        <v>1</v>
      </c>
      <c r="AF22" s="88" t="s">
        <v>627</v>
      </c>
      <c r="AG22" s="48">
        <v>2</v>
      </c>
      <c r="AH22" s="48">
        <v>3</v>
      </c>
      <c r="AI22" s="90" t="s">
        <v>627</v>
      </c>
      <c r="AJ22" s="526" t="s">
        <v>2648</v>
      </c>
      <c r="AK22" s="522" t="s">
        <v>2648</v>
      </c>
      <c r="AL22" s="522" t="s">
        <v>2648</v>
      </c>
    </row>
    <row r="23" spans="1:38" ht="13.5" customHeight="1">
      <c r="A23" s="482" t="s">
        <v>853</v>
      </c>
      <c r="B23" s="689">
        <v>18.8</v>
      </c>
      <c r="C23" s="133">
        <v>180</v>
      </c>
      <c r="D23" s="134">
        <v>91</v>
      </c>
      <c r="E23" s="134">
        <v>5.3</v>
      </c>
      <c r="F23" s="134">
        <v>8</v>
      </c>
      <c r="G23" s="135">
        <v>9</v>
      </c>
      <c r="H23" s="127">
        <v>23.9</v>
      </c>
      <c r="I23" s="126">
        <v>164</v>
      </c>
      <c r="J23" s="126">
        <v>146</v>
      </c>
      <c r="K23" s="126" t="s">
        <v>2667</v>
      </c>
      <c r="L23" s="126">
        <v>48</v>
      </c>
      <c r="M23" s="127">
        <v>48</v>
      </c>
      <c r="N23" s="665">
        <v>0.698</v>
      </c>
      <c r="O23" s="619">
        <v>37.13</v>
      </c>
      <c r="P23" s="89" t="s">
        <v>853</v>
      </c>
      <c r="Q23" s="522">
        <v>18.8</v>
      </c>
      <c r="R23" s="520">
        <v>1317</v>
      </c>
      <c r="S23" s="520">
        <v>146.3</v>
      </c>
      <c r="T23" s="520">
        <v>166.4</v>
      </c>
      <c r="U23" s="518">
        <v>7.42</v>
      </c>
      <c r="V23" s="513">
        <v>11.25</v>
      </c>
      <c r="W23" s="520">
        <v>100.9</v>
      </c>
      <c r="X23" s="520">
        <v>22.16</v>
      </c>
      <c r="Y23" s="518">
        <v>34.6</v>
      </c>
      <c r="Z23" s="513">
        <v>2.05</v>
      </c>
      <c r="AA23" s="518">
        <v>31.84</v>
      </c>
      <c r="AB23" s="518">
        <v>4.79</v>
      </c>
      <c r="AC23" s="521">
        <v>7.43</v>
      </c>
      <c r="AD23" s="48">
        <v>1</v>
      </c>
      <c r="AE23" s="48">
        <v>1</v>
      </c>
      <c r="AF23" s="88" t="s">
        <v>627</v>
      </c>
      <c r="AG23" s="48">
        <v>1</v>
      </c>
      <c r="AH23" s="48">
        <v>2</v>
      </c>
      <c r="AI23" s="90" t="s">
        <v>627</v>
      </c>
      <c r="AJ23" s="526" t="s">
        <v>2648</v>
      </c>
      <c r="AK23" s="522" t="s">
        <v>2648</v>
      </c>
      <c r="AL23" s="522" t="s">
        <v>2648</v>
      </c>
    </row>
    <row r="24" spans="1:38" ht="13.5" customHeight="1">
      <c r="A24" s="482" t="s">
        <v>2668</v>
      </c>
      <c r="B24" s="689">
        <v>21.3</v>
      </c>
      <c r="C24" s="133">
        <v>182</v>
      </c>
      <c r="D24" s="134">
        <v>92</v>
      </c>
      <c r="E24" s="134">
        <v>6</v>
      </c>
      <c r="F24" s="134">
        <v>9</v>
      </c>
      <c r="G24" s="135">
        <v>9</v>
      </c>
      <c r="H24" s="127">
        <v>27.1</v>
      </c>
      <c r="I24" s="126">
        <v>164</v>
      </c>
      <c r="J24" s="126">
        <v>146</v>
      </c>
      <c r="K24" s="126" t="s">
        <v>2667</v>
      </c>
      <c r="L24" s="126">
        <v>50</v>
      </c>
      <c r="M24" s="127">
        <v>50</v>
      </c>
      <c r="N24" s="665">
        <v>0.705</v>
      </c>
      <c r="O24" s="619">
        <v>33.12</v>
      </c>
      <c r="P24" s="89" t="s">
        <v>2787</v>
      </c>
      <c r="Q24" s="522">
        <v>21.3</v>
      </c>
      <c r="R24" s="520">
        <v>1505</v>
      </c>
      <c r="S24" s="520">
        <v>165.4</v>
      </c>
      <c r="T24" s="520">
        <v>189.1</v>
      </c>
      <c r="U24" s="518">
        <v>7.45</v>
      </c>
      <c r="V24" s="513">
        <v>12.7</v>
      </c>
      <c r="W24" s="520">
        <v>117.3</v>
      </c>
      <c r="X24" s="518">
        <v>25.5</v>
      </c>
      <c r="Y24" s="520">
        <v>39.91</v>
      </c>
      <c r="Z24" s="513">
        <v>2.08</v>
      </c>
      <c r="AA24" s="518">
        <v>34.54</v>
      </c>
      <c r="AB24" s="518">
        <v>6.76</v>
      </c>
      <c r="AC24" s="521">
        <v>8.74</v>
      </c>
      <c r="AD24" s="48">
        <v>1</v>
      </c>
      <c r="AE24" s="48">
        <v>1</v>
      </c>
      <c r="AF24" s="88" t="s">
        <v>627</v>
      </c>
      <c r="AG24" s="48">
        <v>1</v>
      </c>
      <c r="AH24" s="48">
        <v>1</v>
      </c>
      <c r="AI24" s="90" t="s">
        <v>627</v>
      </c>
      <c r="AJ24" s="526" t="s">
        <v>2648</v>
      </c>
      <c r="AK24" s="522" t="s">
        <v>2648</v>
      </c>
      <c r="AL24" s="522" t="s">
        <v>2648</v>
      </c>
    </row>
    <row r="25" spans="1:38" ht="13.5" customHeight="1">
      <c r="A25" s="482" t="s">
        <v>2669</v>
      </c>
      <c r="B25" s="689">
        <v>18.4</v>
      </c>
      <c r="C25" s="133">
        <v>197</v>
      </c>
      <c r="D25" s="134">
        <v>100</v>
      </c>
      <c r="E25" s="134">
        <v>4.5</v>
      </c>
      <c r="F25" s="134">
        <v>7</v>
      </c>
      <c r="G25" s="135">
        <v>12</v>
      </c>
      <c r="H25" s="653">
        <v>23.5</v>
      </c>
      <c r="I25" s="126">
        <v>183</v>
      </c>
      <c r="J25" s="126">
        <v>159</v>
      </c>
      <c r="K25" s="126" t="s">
        <v>2667</v>
      </c>
      <c r="L25" s="126">
        <v>54</v>
      </c>
      <c r="M25" s="127">
        <v>58</v>
      </c>
      <c r="N25" s="665">
        <v>0.764</v>
      </c>
      <c r="O25" s="619">
        <v>41.49</v>
      </c>
      <c r="P25" s="89" t="s">
        <v>2788</v>
      </c>
      <c r="Q25" s="522">
        <v>18.4</v>
      </c>
      <c r="R25" s="520">
        <v>1591</v>
      </c>
      <c r="S25" s="520">
        <v>161.6</v>
      </c>
      <c r="T25" s="520">
        <v>181.7</v>
      </c>
      <c r="U25" s="518">
        <v>8.23</v>
      </c>
      <c r="V25" s="513">
        <v>11.47</v>
      </c>
      <c r="W25" s="520">
        <v>117.2</v>
      </c>
      <c r="X25" s="520">
        <v>23.43</v>
      </c>
      <c r="Y25" s="520">
        <v>36.54</v>
      </c>
      <c r="Z25" s="513">
        <v>2.23</v>
      </c>
      <c r="AA25" s="518">
        <v>32.56</v>
      </c>
      <c r="AB25" s="518">
        <v>4.11</v>
      </c>
      <c r="AC25" s="521">
        <v>10.53</v>
      </c>
      <c r="AD25" s="48">
        <v>1</v>
      </c>
      <c r="AE25" s="48">
        <v>1</v>
      </c>
      <c r="AF25" s="88" t="s">
        <v>627</v>
      </c>
      <c r="AG25" s="48">
        <v>2</v>
      </c>
      <c r="AH25" s="48">
        <v>4</v>
      </c>
      <c r="AI25" s="90" t="s">
        <v>627</v>
      </c>
      <c r="AJ25" s="526" t="s">
        <v>2648</v>
      </c>
      <c r="AK25" s="522" t="s">
        <v>2648</v>
      </c>
      <c r="AL25" s="522" t="s">
        <v>2648</v>
      </c>
    </row>
    <row r="26" spans="1:38" ht="13.5" customHeight="1">
      <c r="A26" s="482" t="s">
        <v>854</v>
      </c>
      <c r="B26" s="689">
        <v>22.4</v>
      </c>
      <c r="C26" s="133">
        <v>200</v>
      </c>
      <c r="D26" s="134">
        <v>100</v>
      </c>
      <c r="E26" s="134">
        <v>5.6</v>
      </c>
      <c r="F26" s="134">
        <v>8.5</v>
      </c>
      <c r="G26" s="135">
        <v>12</v>
      </c>
      <c r="H26" s="653">
        <v>28.5</v>
      </c>
      <c r="I26" s="126">
        <v>183</v>
      </c>
      <c r="J26" s="126">
        <v>159</v>
      </c>
      <c r="K26" s="126" t="s">
        <v>2667</v>
      </c>
      <c r="L26" s="126">
        <v>54</v>
      </c>
      <c r="M26" s="127">
        <v>58</v>
      </c>
      <c r="N26" s="665">
        <v>0.768</v>
      </c>
      <c r="O26" s="619">
        <v>34.36</v>
      </c>
      <c r="P26" s="89" t="s">
        <v>854</v>
      </c>
      <c r="Q26" s="522">
        <v>22.4</v>
      </c>
      <c r="R26" s="520">
        <v>1943</v>
      </c>
      <c r="S26" s="520">
        <v>194.3</v>
      </c>
      <c r="T26" s="520">
        <v>220.6</v>
      </c>
      <c r="U26" s="518">
        <v>8.26</v>
      </c>
      <c r="V26" s="513">
        <v>14</v>
      </c>
      <c r="W26" s="520">
        <v>142.4</v>
      </c>
      <c r="X26" s="520">
        <v>28.47</v>
      </c>
      <c r="Y26" s="520">
        <v>44.61</v>
      </c>
      <c r="Z26" s="513">
        <v>2.24</v>
      </c>
      <c r="AA26" s="518">
        <v>36.66</v>
      </c>
      <c r="AB26" s="518">
        <v>6.98</v>
      </c>
      <c r="AC26" s="521">
        <v>12.99</v>
      </c>
      <c r="AD26" s="48">
        <v>1</v>
      </c>
      <c r="AE26" s="48">
        <v>1</v>
      </c>
      <c r="AF26" s="88" t="s">
        <v>627</v>
      </c>
      <c r="AG26" s="48">
        <v>1</v>
      </c>
      <c r="AH26" s="48">
        <v>2</v>
      </c>
      <c r="AI26" s="90" t="s">
        <v>627</v>
      </c>
      <c r="AJ26" s="526" t="s">
        <v>2648</v>
      </c>
      <c r="AK26" s="522" t="s">
        <v>2648</v>
      </c>
      <c r="AL26" s="522" t="s">
        <v>2648</v>
      </c>
    </row>
    <row r="27" spans="1:38" ht="13.5" customHeight="1">
      <c r="A27" s="482" t="s">
        <v>2670</v>
      </c>
      <c r="B27" s="689">
        <v>25.1</v>
      </c>
      <c r="C27" s="133">
        <v>202</v>
      </c>
      <c r="D27" s="134">
        <v>102</v>
      </c>
      <c r="E27" s="134">
        <v>6.2</v>
      </c>
      <c r="F27" s="134">
        <v>9.5</v>
      </c>
      <c r="G27" s="135">
        <v>12</v>
      </c>
      <c r="H27" s="653">
        <v>32</v>
      </c>
      <c r="I27" s="126">
        <v>183</v>
      </c>
      <c r="J27" s="126">
        <v>159</v>
      </c>
      <c r="K27" s="126" t="s">
        <v>2667</v>
      </c>
      <c r="L27" s="126">
        <v>56</v>
      </c>
      <c r="M27" s="127">
        <v>60</v>
      </c>
      <c r="N27" s="665">
        <v>0.779</v>
      </c>
      <c r="O27" s="619">
        <v>31.05</v>
      </c>
      <c r="P27" s="89" t="s">
        <v>2789</v>
      </c>
      <c r="Q27" s="522">
        <v>25.1</v>
      </c>
      <c r="R27" s="520">
        <v>2211</v>
      </c>
      <c r="S27" s="520">
        <v>218.9</v>
      </c>
      <c r="T27" s="520">
        <v>249.4</v>
      </c>
      <c r="U27" s="518">
        <v>8.32</v>
      </c>
      <c r="V27" s="513">
        <v>15.45</v>
      </c>
      <c r="W27" s="520">
        <v>168.9</v>
      </c>
      <c r="X27" s="520">
        <v>33.11</v>
      </c>
      <c r="Y27" s="520">
        <v>51.89</v>
      </c>
      <c r="Z27" s="513">
        <v>2.3</v>
      </c>
      <c r="AA27" s="518">
        <v>39.26</v>
      </c>
      <c r="AB27" s="518">
        <v>9.45</v>
      </c>
      <c r="AC27" s="521">
        <v>15.57</v>
      </c>
      <c r="AD27" s="48">
        <v>1</v>
      </c>
      <c r="AE27" s="48">
        <v>1</v>
      </c>
      <c r="AF27" s="88" t="s">
        <v>627</v>
      </c>
      <c r="AG27" s="48">
        <v>1</v>
      </c>
      <c r="AH27" s="48">
        <v>1</v>
      </c>
      <c r="AI27" s="90" t="s">
        <v>627</v>
      </c>
      <c r="AJ27" s="526" t="s">
        <v>2648</v>
      </c>
      <c r="AK27" s="522" t="s">
        <v>2648</v>
      </c>
      <c r="AL27" s="522" t="s">
        <v>2648</v>
      </c>
    </row>
    <row r="28" spans="1:38" ht="13.5" customHeight="1">
      <c r="A28" s="482" t="s">
        <v>2671</v>
      </c>
      <c r="B28" s="689">
        <v>22.2</v>
      </c>
      <c r="C28" s="133">
        <v>217</v>
      </c>
      <c r="D28" s="134">
        <v>110</v>
      </c>
      <c r="E28" s="134">
        <v>5</v>
      </c>
      <c r="F28" s="134">
        <v>7.7</v>
      </c>
      <c r="G28" s="135">
        <v>12</v>
      </c>
      <c r="H28" s="653">
        <v>28.3</v>
      </c>
      <c r="I28" s="126">
        <v>201.6</v>
      </c>
      <c r="J28" s="126">
        <v>177.6</v>
      </c>
      <c r="K28" s="126" t="s">
        <v>2672</v>
      </c>
      <c r="L28" s="126">
        <v>60</v>
      </c>
      <c r="M28" s="127">
        <v>62</v>
      </c>
      <c r="N28" s="665">
        <v>0.843</v>
      </c>
      <c r="O28" s="619">
        <v>38.02</v>
      </c>
      <c r="P28" s="89" t="s">
        <v>2790</v>
      </c>
      <c r="Q28" s="522">
        <v>22.2</v>
      </c>
      <c r="R28" s="520">
        <v>2317</v>
      </c>
      <c r="S28" s="520">
        <v>213.5</v>
      </c>
      <c r="T28" s="520">
        <v>240.2</v>
      </c>
      <c r="U28" s="518">
        <v>9.05</v>
      </c>
      <c r="V28" s="513">
        <v>13.55</v>
      </c>
      <c r="W28" s="520">
        <v>171.4</v>
      </c>
      <c r="X28" s="520">
        <v>31.17</v>
      </c>
      <c r="Y28" s="520">
        <v>48.49</v>
      </c>
      <c r="Z28" s="513">
        <v>2.46</v>
      </c>
      <c r="AA28" s="518">
        <v>34.46</v>
      </c>
      <c r="AB28" s="518">
        <v>5.69</v>
      </c>
      <c r="AC28" s="521">
        <v>18.71</v>
      </c>
      <c r="AD28" s="48">
        <v>1</v>
      </c>
      <c r="AE28" s="48">
        <v>1</v>
      </c>
      <c r="AF28" s="88" t="s">
        <v>627</v>
      </c>
      <c r="AG28" s="48">
        <v>2</v>
      </c>
      <c r="AH28" s="48">
        <v>4</v>
      </c>
      <c r="AI28" s="90" t="s">
        <v>627</v>
      </c>
      <c r="AJ28" s="526" t="s">
        <v>2648</v>
      </c>
      <c r="AK28" s="522" t="s">
        <v>2648</v>
      </c>
      <c r="AL28" s="522" t="s">
        <v>2648</v>
      </c>
    </row>
    <row r="29" spans="1:38" ht="13.5" customHeight="1">
      <c r="A29" s="482" t="s">
        <v>855</v>
      </c>
      <c r="B29" s="689">
        <v>26.2</v>
      </c>
      <c r="C29" s="133">
        <v>220</v>
      </c>
      <c r="D29" s="134">
        <v>110</v>
      </c>
      <c r="E29" s="134">
        <v>5.9</v>
      </c>
      <c r="F29" s="134">
        <v>9.2</v>
      </c>
      <c r="G29" s="135">
        <v>12</v>
      </c>
      <c r="H29" s="653">
        <v>33.4</v>
      </c>
      <c r="I29" s="126">
        <v>201.6</v>
      </c>
      <c r="J29" s="126">
        <v>177.6</v>
      </c>
      <c r="K29" s="126" t="s">
        <v>2672</v>
      </c>
      <c r="L29" s="126">
        <v>60</v>
      </c>
      <c r="M29" s="127">
        <v>62</v>
      </c>
      <c r="N29" s="665">
        <v>0.848</v>
      </c>
      <c r="O29" s="619">
        <v>32.36</v>
      </c>
      <c r="P29" s="89" t="s">
        <v>855</v>
      </c>
      <c r="Q29" s="522">
        <v>26.2</v>
      </c>
      <c r="R29" s="520">
        <v>2772</v>
      </c>
      <c r="S29" s="523">
        <v>252</v>
      </c>
      <c r="T29" s="520">
        <v>285.4</v>
      </c>
      <c r="U29" s="518">
        <v>9.11</v>
      </c>
      <c r="V29" s="513">
        <v>15.88</v>
      </c>
      <c r="W29" s="520">
        <v>204.9</v>
      </c>
      <c r="X29" s="520">
        <v>37.25</v>
      </c>
      <c r="Y29" s="520">
        <v>58.11</v>
      </c>
      <c r="Z29" s="513">
        <v>2.48</v>
      </c>
      <c r="AA29" s="518">
        <v>38.36</v>
      </c>
      <c r="AB29" s="518">
        <v>9.07</v>
      </c>
      <c r="AC29" s="521">
        <v>22.67</v>
      </c>
      <c r="AD29" s="48">
        <v>1</v>
      </c>
      <c r="AE29" s="48">
        <v>1</v>
      </c>
      <c r="AF29" s="88" t="s">
        <v>627</v>
      </c>
      <c r="AG29" s="48">
        <v>1</v>
      </c>
      <c r="AH29" s="48">
        <v>2</v>
      </c>
      <c r="AI29" s="90" t="s">
        <v>627</v>
      </c>
      <c r="AJ29" s="526" t="s">
        <v>2648</v>
      </c>
      <c r="AK29" s="522" t="s">
        <v>2648</v>
      </c>
      <c r="AL29" s="522" t="s">
        <v>2648</v>
      </c>
    </row>
    <row r="30" spans="1:38" ht="13.5" customHeight="1">
      <c r="A30" s="482" t="s">
        <v>2673</v>
      </c>
      <c r="B30" s="689">
        <v>29.4</v>
      </c>
      <c r="C30" s="133">
        <v>222</v>
      </c>
      <c r="D30" s="134">
        <v>112</v>
      </c>
      <c r="E30" s="134">
        <v>6.6</v>
      </c>
      <c r="F30" s="134">
        <v>10.2</v>
      </c>
      <c r="G30" s="135">
        <v>12</v>
      </c>
      <c r="H30" s="653">
        <v>37.4</v>
      </c>
      <c r="I30" s="126">
        <v>201.6</v>
      </c>
      <c r="J30" s="126">
        <v>177.6</v>
      </c>
      <c r="K30" s="126" t="s">
        <v>2667</v>
      </c>
      <c r="L30" s="126">
        <v>58</v>
      </c>
      <c r="M30" s="127">
        <v>66</v>
      </c>
      <c r="N30" s="665">
        <v>0.858</v>
      </c>
      <c r="O30" s="619">
        <v>29.24</v>
      </c>
      <c r="P30" s="89" t="s">
        <v>2791</v>
      </c>
      <c r="Q30" s="522">
        <v>29.4</v>
      </c>
      <c r="R30" s="520">
        <v>3134</v>
      </c>
      <c r="S30" s="520">
        <v>282.3</v>
      </c>
      <c r="T30" s="520">
        <v>321.1</v>
      </c>
      <c r="U30" s="518">
        <v>9.16</v>
      </c>
      <c r="V30" s="513">
        <v>17.66</v>
      </c>
      <c r="W30" s="520">
        <v>239.8</v>
      </c>
      <c r="X30" s="520">
        <v>42.83</v>
      </c>
      <c r="Y30" s="520">
        <v>66.91</v>
      </c>
      <c r="Z30" s="513">
        <v>2.53</v>
      </c>
      <c r="AA30" s="518">
        <v>41.06</v>
      </c>
      <c r="AB30" s="518">
        <v>12.27</v>
      </c>
      <c r="AC30" s="521">
        <v>26.79</v>
      </c>
      <c r="AD30" s="48">
        <v>1</v>
      </c>
      <c r="AE30" s="48">
        <v>1</v>
      </c>
      <c r="AF30" s="88" t="s">
        <v>627</v>
      </c>
      <c r="AG30" s="48">
        <v>1</v>
      </c>
      <c r="AH30" s="48">
        <v>2</v>
      </c>
      <c r="AI30" s="90" t="s">
        <v>627</v>
      </c>
      <c r="AJ30" s="526" t="s">
        <v>2648</v>
      </c>
      <c r="AK30" s="522" t="s">
        <v>2648</v>
      </c>
      <c r="AL30" s="522" t="s">
        <v>2648</v>
      </c>
    </row>
    <row r="31" spans="1:38" ht="13.5" customHeight="1">
      <c r="A31" s="482" t="s">
        <v>2649</v>
      </c>
      <c r="B31" s="689">
        <v>26.2</v>
      </c>
      <c r="C31" s="133">
        <v>237</v>
      </c>
      <c r="D31" s="134">
        <v>120</v>
      </c>
      <c r="E31" s="134">
        <v>5.2</v>
      </c>
      <c r="F31" s="134">
        <v>8.3</v>
      </c>
      <c r="G31" s="135">
        <v>15</v>
      </c>
      <c r="H31" s="653">
        <v>33.3</v>
      </c>
      <c r="I31" s="126">
        <v>220.4</v>
      </c>
      <c r="J31" s="126">
        <v>190.4</v>
      </c>
      <c r="K31" s="126" t="s">
        <v>2672</v>
      </c>
      <c r="L31" s="126">
        <v>64</v>
      </c>
      <c r="M31" s="127">
        <v>68</v>
      </c>
      <c r="N31" s="665">
        <v>0.918</v>
      </c>
      <c r="O31" s="619">
        <v>35.1</v>
      </c>
      <c r="P31" s="89" t="s">
        <v>2792</v>
      </c>
      <c r="Q31" s="522">
        <v>26.2</v>
      </c>
      <c r="R31" s="520">
        <v>3290</v>
      </c>
      <c r="S31" s="520">
        <v>277.7</v>
      </c>
      <c r="T31" s="520">
        <v>311.6</v>
      </c>
      <c r="U31" s="518">
        <v>9.94</v>
      </c>
      <c r="V31" s="513">
        <v>16.31</v>
      </c>
      <c r="W31" s="520">
        <v>240.1</v>
      </c>
      <c r="X31" s="520">
        <v>40.02</v>
      </c>
      <c r="Y31" s="518">
        <v>62.4</v>
      </c>
      <c r="Z31" s="513">
        <v>2.68</v>
      </c>
      <c r="AA31" s="518">
        <v>39.37</v>
      </c>
      <c r="AB31" s="518">
        <v>8.35</v>
      </c>
      <c r="AC31" s="521">
        <v>31.26</v>
      </c>
      <c r="AD31" s="48">
        <v>1</v>
      </c>
      <c r="AE31" s="48">
        <v>1</v>
      </c>
      <c r="AF31" s="88" t="s">
        <v>627</v>
      </c>
      <c r="AG31" s="48">
        <v>2</v>
      </c>
      <c r="AH31" s="48">
        <v>4</v>
      </c>
      <c r="AI31" s="90" t="s">
        <v>627</v>
      </c>
      <c r="AJ31" s="526" t="s">
        <v>2648</v>
      </c>
      <c r="AK31" s="522" t="s">
        <v>2648</v>
      </c>
      <c r="AL31" s="522" t="s">
        <v>2648</v>
      </c>
    </row>
    <row r="32" spans="1:38" ht="13.5" customHeight="1">
      <c r="A32" s="482" t="s">
        <v>856</v>
      </c>
      <c r="B32" s="689">
        <v>30.7</v>
      </c>
      <c r="C32" s="133">
        <v>240</v>
      </c>
      <c r="D32" s="134">
        <v>120</v>
      </c>
      <c r="E32" s="134">
        <v>6.2</v>
      </c>
      <c r="F32" s="134">
        <v>9.8</v>
      </c>
      <c r="G32" s="135">
        <v>15</v>
      </c>
      <c r="H32" s="653">
        <v>39.1</v>
      </c>
      <c r="I32" s="126">
        <v>220.4</v>
      </c>
      <c r="J32" s="126">
        <v>190.4</v>
      </c>
      <c r="K32" s="126" t="s">
        <v>2672</v>
      </c>
      <c r="L32" s="126">
        <v>66</v>
      </c>
      <c r="M32" s="127">
        <v>68</v>
      </c>
      <c r="N32" s="665">
        <v>0.922</v>
      </c>
      <c r="O32" s="619">
        <v>30.02</v>
      </c>
      <c r="P32" s="89" t="s">
        <v>856</v>
      </c>
      <c r="Q32" s="522">
        <v>30.7</v>
      </c>
      <c r="R32" s="520">
        <v>3892</v>
      </c>
      <c r="S32" s="520">
        <v>324.3</v>
      </c>
      <c r="T32" s="520">
        <v>366.6</v>
      </c>
      <c r="U32" s="518">
        <v>9.97</v>
      </c>
      <c r="V32" s="513">
        <v>19.14</v>
      </c>
      <c r="W32" s="520">
        <v>283.6</v>
      </c>
      <c r="X32" s="520">
        <v>47.27</v>
      </c>
      <c r="Y32" s="520">
        <v>73.92</v>
      </c>
      <c r="Z32" s="513">
        <v>2.69</v>
      </c>
      <c r="AA32" s="518">
        <v>43.37</v>
      </c>
      <c r="AB32" s="518">
        <v>12.88</v>
      </c>
      <c r="AC32" s="521">
        <v>37.39</v>
      </c>
      <c r="AD32" s="48">
        <v>1</v>
      </c>
      <c r="AE32" s="48">
        <v>1</v>
      </c>
      <c r="AF32" s="88" t="s">
        <v>627</v>
      </c>
      <c r="AG32" s="48">
        <v>1</v>
      </c>
      <c r="AH32" s="48">
        <v>2</v>
      </c>
      <c r="AI32" s="90" t="s">
        <v>627</v>
      </c>
      <c r="AJ32" s="526" t="s">
        <v>2648</v>
      </c>
      <c r="AK32" s="522" t="s">
        <v>2648</v>
      </c>
      <c r="AL32" s="522" t="s">
        <v>2648</v>
      </c>
    </row>
    <row r="33" spans="1:38" ht="13.5" customHeight="1">
      <c r="A33" s="482" t="s">
        <v>2650</v>
      </c>
      <c r="B33" s="689">
        <v>34.3</v>
      </c>
      <c r="C33" s="133">
        <v>242</v>
      </c>
      <c r="D33" s="134">
        <v>122</v>
      </c>
      <c r="E33" s="134">
        <v>7</v>
      </c>
      <c r="F33" s="134">
        <v>10.8</v>
      </c>
      <c r="G33" s="135">
        <v>15</v>
      </c>
      <c r="H33" s="653">
        <v>43.7</v>
      </c>
      <c r="I33" s="126">
        <v>220.4</v>
      </c>
      <c r="J33" s="126">
        <v>190.4</v>
      </c>
      <c r="K33" s="126" t="s">
        <v>2672</v>
      </c>
      <c r="L33" s="126">
        <v>66</v>
      </c>
      <c r="M33" s="127">
        <v>70</v>
      </c>
      <c r="N33" s="665">
        <v>0.932</v>
      </c>
      <c r="O33" s="619">
        <v>27.17</v>
      </c>
      <c r="P33" s="89" t="s">
        <v>2793</v>
      </c>
      <c r="Q33" s="522">
        <v>34.3</v>
      </c>
      <c r="R33" s="520">
        <v>4369</v>
      </c>
      <c r="S33" s="520">
        <v>361.1</v>
      </c>
      <c r="T33" s="520">
        <v>410.3</v>
      </c>
      <c r="U33" s="518">
        <v>10</v>
      </c>
      <c r="V33" s="513">
        <v>21.36</v>
      </c>
      <c r="W33" s="520">
        <v>328.5</v>
      </c>
      <c r="X33" s="520">
        <v>53.86</v>
      </c>
      <c r="Y33" s="518">
        <v>84.4</v>
      </c>
      <c r="Z33" s="513">
        <v>2.74</v>
      </c>
      <c r="AA33" s="518">
        <v>46.17</v>
      </c>
      <c r="AB33" s="518">
        <v>17.18</v>
      </c>
      <c r="AC33" s="521">
        <v>43.68</v>
      </c>
      <c r="AD33" s="48">
        <v>1</v>
      </c>
      <c r="AE33" s="48">
        <v>1</v>
      </c>
      <c r="AF33" s="88" t="s">
        <v>627</v>
      </c>
      <c r="AG33" s="48">
        <v>1</v>
      </c>
      <c r="AH33" s="48">
        <v>2</v>
      </c>
      <c r="AI33" s="90" t="s">
        <v>627</v>
      </c>
      <c r="AJ33" s="526" t="s">
        <v>2648</v>
      </c>
      <c r="AK33" s="522" t="s">
        <v>2648</v>
      </c>
      <c r="AL33" s="522" t="s">
        <v>2648</v>
      </c>
    </row>
    <row r="34" spans="1:38" ht="13.5" customHeight="1">
      <c r="A34" s="482" t="s">
        <v>2651</v>
      </c>
      <c r="B34" s="689">
        <v>30.7</v>
      </c>
      <c r="C34" s="133">
        <v>267</v>
      </c>
      <c r="D34" s="134">
        <v>135</v>
      </c>
      <c r="E34" s="134">
        <v>5.5</v>
      </c>
      <c r="F34" s="134">
        <v>8.7</v>
      </c>
      <c r="G34" s="135">
        <v>15</v>
      </c>
      <c r="H34" s="653">
        <v>39.2</v>
      </c>
      <c r="I34" s="126">
        <v>249.6</v>
      </c>
      <c r="J34" s="126">
        <v>219.6</v>
      </c>
      <c r="K34" s="126" t="s">
        <v>2652</v>
      </c>
      <c r="L34" s="126">
        <v>70</v>
      </c>
      <c r="M34" s="127">
        <v>72</v>
      </c>
      <c r="N34" s="665">
        <v>1.037</v>
      </c>
      <c r="O34" s="619">
        <v>33.75</v>
      </c>
      <c r="P34" s="89" t="s">
        <v>2794</v>
      </c>
      <c r="Q34" s="522">
        <v>30.7</v>
      </c>
      <c r="R34" s="520">
        <v>4917</v>
      </c>
      <c r="S34" s="520">
        <v>368.3</v>
      </c>
      <c r="T34" s="520">
        <v>412.5</v>
      </c>
      <c r="U34" s="518">
        <v>11.21</v>
      </c>
      <c r="V34" s="513">
        <v>18.75</v>
      </c>
      <c r="W34" s="523">
        <v>358</v>
      </c>
      <c r="X34" s="520">
        <v>53.03</v>
      </c>
      <c r="Y34" s="520">
        <v>82.34</v>
      </c>
      <c r="Z34" s="513">
        <v>3.02</v>
      </c>
      <c r="AA34" s="518">
        <v>40.47</v>
      </c>
      <c r="AB34" s="518">
        <v>10.3</v>
      </c>
      <c r="AC34" s="521">
        <v>59.51</v>
      </c>
      <c r="AD34" s="48">
        <v>1</v>
      </c>
      <c r="AE34" s="48">
        <v>1</v>
      </c>
      <c r="AF34" s="88" t="s">
        <v>627</v>
      </c>
      <c r="AG34" s="48">
        <v>3</v>
      </c>
      <c r="AH34" s="48">
        <v>4</v>
      </c>
      <c r="AI34" s="90" t="s">
        <v>627</v>
      </c>
      <c r="AJ34" s="526" t="s">
        <v>2648</v>
      </c>
      <c r="AK34" s="522" t="s">
        <v>2648</v>
      </c>
      <c r="AL34" s="522" t="s">
        <v>2648</v>
      </c>
    </row>
    <row r="35" spans="1:38" ht="13.5" customHeight="1">
      <c r="A35" s="482" t="s">
        <v>857</v>
      </c>
      <c r="B35" s="689">
        <v>36.1</v>
      </c>
      <c r="C35" s="133">
        <v>270</v>
      </c>
      <c r="D35" s="134">
        <v>135</v>
      </c>
      <c r="E35" s="134">
        <v>6.6</v>
      </c>
      <c r="F35" s="134">
        <v>10.2</v>
      </c>
      <c r="G35" s="135">
        <v>15</v>
      </c>
      <c r="H35" s="127">
        <v>45.9</v>
      </c>
      <c r="I35" s="126">
        <v>249.6</v>
      </c>
      <c r="J35" s="126">
        <v>219.6</v>
      </c>
      <c r="K35" s="126" t="s">
        <v>2652</v>
      </c>
      <c r="L35" s="126">
        <v>72</v>
      </c>
      <c r="M35" s="127">
        <v>72</v>
      </c>
      <c r="N35" s="665">
        <v>1.041</v>
      </c>
      <c r="O35" s="619">
        <v>28.86</v>
      </c>
      <c r="P35" s="89" t="s">
        <v>857</v>
      </c>
      <c r="Q35" s="522">
        <v>36.1</v>
      </c>
      <c r="R35" s="520">
        <v>5790</v>
      </c>
      <c r="S35" s="520">
        <v>428.9</v>
      </c>
      <c r="T35" s="523">
        <v>484</v>
      </c>
      <c r="U35" s="518">
        <v>11.23</v>
      </c>
      <c r="V35" s="513">
        <v>22.14</v>
      </c>
      <c r="W35" s="520">
        <v>419.9</v>
      </c>
      <c r="X35" s="518">
        <v>62.2</v>
      </c>
      <c r="Y35" s="520">
        <v>96.95</v>
      </c>
      <c r="Z35" s="513">
        <v>3.02</v>
      </c>
      <c r="AA35" s="518">
        <v>44.57</v>
      </c>
      <c r="AB35" s="518">
        <v>15.94</v>
      </c>
      <c r="AC35" s="521">
        <v>70.58</v>
      </c>
      <c r="AD35" s="48">
        <v>1</v>
      </c>
      <c r="AE35" s="48">
        <v>1</v>
      </c>
      <c r="AF35" s="88" t="s">
        <v>627</v>
      </c>
      <c r="AG35" s="48">
        <v>2</v>
      </c>
      <c r="AH35" s="48">
        <v>3</v>
      </c>
      <c r="AI35" s="90" t="s">
        <v>627</v>
      </c>
      <c r="AJ35" s="526" t="s">
        <v>2648</v>
      </c>
      <c r="AK35" s="522" t="s">
        <v>2648</v>
      </c>
      <c r="AL35" s="522" t="s">
        <v>2648</v>
      </c>
    </row>
    <row r="36" spans="1:38" ht="13.5" customHeight="1">
      <c r="A36" s="482" t="s">
        <v>2653</v>
      </c>
      <c r="B36" s="689">
        <v>42.3</v>
      </c>
      <c r="C36" s="133">
        <v>274</v>
      </c>
      <c r="D36" s="134">
        <v>136</v>
      </c>
      <c r="E36" s="134">
        <v>7.5</v>
      </c>
      <c r="F36" s="134">
        <v>12.2</v>
      </c>
      <c r="G36" s="135">
        <v>15</v>
      </c>
      <c r="H36" s="653">
        <v>53.8</v>
      </c>
      <c r="I36" s="126">
        <v>249.6</v>
      </c>
      <c r="J36" s="126">
        <v>219.6</v>
      </c>
      <c r="K36" s="126" t="s">
        <v>2652</v>
      </c>
      <c r="L36" s="126">
        <v>72</v>
      </c>
      <c r="M36" s="127">
        <v>72</v>
      </c>
      <c r="N36" s="665">
        <v>1.051</v>
      </c>
      <c r="O36" s="619">
        <v>24.88</v>
      </c>
      <c r="P36" s="89" t="s">
        <v>909</v>
      </c>
      <c r="Q36" s="522">
        <v>42.3</v>
      </c>
      <c r="R36" s="520">
        <v>6947</v>
      </c>
      <c r="S36" s="520">
        <v>507.1</v>
      </c>
      <c r="T36" s="520">
        <v>574.6</v>
      </c>
      <c r="U36" s="518">
        <v>11.36</v>
      </c>
      <c r="V36" s="513">
        <v>25.23</v>
      </c>
      <c r="W36" s="520">
        <v>513.5</v>
      </c>
      <c r="X36" s="520">
        <v>75.51</v>
      </c>
      <c r="Y36" s="520">
        <v>117.7</v>
      </c>
      <c r="Z36" s="513">
        <v>3.09</v>
      </c>
      <c r="AA36" s="518">
        <v>49.47</v>
      </c>
      <c r="AB36" s="518">
        <v>24.9</v>
      </c>
      <c r="AC36" s="521">
        <v>87.64</v>
      </c>
      <c r="AD36" s="48">
        <v>1</v>
      </c>
      <c r="AE36" s="48">
        <v>1</v>
      </c>
      <c r="AF36" s="88" t="s">
        <v>627</v>
      </c>
      <c r="AG36" s="48">
        <v>1</v>
      </c>
      <c r="AH36" s="48">
        <v>2</v>
      </c>
      <c r="AI36" s="90" t="s">
        <v>627</v>
      </c>
      <c r="AJ36" s="526" t="s">
        <v>2648</v>
      </c>
      <c r="AK36" s="522" t="s">
        <v>2648</v>
      </c>
      <c r="AL36" s="522" t="s">
        <v>2648</v>
      </c>
    </row>
    <row r="37" spans="1:38" ht="13.5" customHeight="1">
      <c r="A37" s="482" t="s">
        <v>2654</v>
      </c>
      <c r="B37" s="689">
        <v>36.5</v>
      </c>
      <c r="C37" s="133">
        <v>297</v>
      </c>
      <c r="D37" s="134">
        <v>150</v>
      </c>
      <c r="E37" s="134">
        <v>6.1</v>
      </c>
      <c r="F37" s="134">
        <v>9.2</v>
      </c>
      <c r="G37" s="135">
        <v>15</v>
      </c>
      <c r="H37" s="653">
        <v>46.5</v>
      </c>
      <c r="I37" s="126">
        <v>278.6</v>
      </c>
      <c r="J37" s="126">
        <v>248.6</v>
      </c>
      <c r="K37" s="126" t="s">
        <v>2652</v>
      </c>
      <c r="L37" s="126">
        <v>72</v>
      </c>
      <c r="M37" s="127">
        <v>86</v>
      </c>
      <c r="N37" s="665">
        <v>1.156</v>
      </c>
      <c r="O37" s="619">
        <v>31.65</v>
      </c>
      <c r="P37" s="89" t="s">
        <v>910</v>
      </c>
      <c r="Q37" s="522">
        <v>36.5</v>
      </c>
      <c r="R37" s="520">
        <v>7173</v>
      </c>
      <c r="S37" s="520">
        <v>483.1</v>
      </c>
      <c r="T37" s="520">
        <v>541.8</v>
      </c>
      <c r="U37" s="518">
        <v>12.42</v>
      </c>
      <c r="V37" s="513">
        <v>22.25</v>
      </c>
      <c r="W37" s="523">
        <v>519</v>
      </c>
      <c r="X37" s="518">
        <v>69.2</v>
      </c>
      <c r="Y37" s="520">
        <v>107.3</v>
      </c>
      <c r="Z37" s="513">
        <v>3.34</v>
      </c>
      <c r="AA37" s="518">
        <v>42.07</v>
      </c>
      <c r="AB37" s="518">
        <v>13.43</v>
      </c>
      <c r="AC37" s="524">
        <v>107.2</v>
      </c>
      <c r="AD37" s="48">
        <v>1</v>
      </c>
      <c r="AE37" s="48">
        <v>2</v>
      </c>
      <c r="AF37" s="88" t="s">
        <v>627</v>
      </c>
      <c r="AG37" s="48">
        <v>3</v>
      </c>
      <c r="AH37" s="48">
        <v>4</v>
      </c>
      <c r="AI37" s="90" t="s">
        <v>627</v>
      </c>
      <c r="AJ37" s="526" t="s">
        <v>2648</v>
      </c>
      <c r="AK37" s="522" t="s">
        <v>2648</v>
      </c>
      <c r="AL37" s="522" t="s">
        <v>2648</v>
      </c>
    </row>
    <row r="38" spans="1:38" ht="13.5" customHeight="1">
      <c r="A38" s="482" t="s">
        <v>858</v>
      </c>
      <c r="B38" s="689">
        <v>42.2</v>
      </c>
      <c r="C38" s="133">
        <v>300</v>
      </c>
      <c r="D38" s="134">
        <v>150</v>
      </c>
      <c r="E38" s="134">
        <v>7.1</v>
      </c>
      <c r="F38" s="134">
        <v>10.7</v>
      </c>
      <c r="G38" s="135">
        <v>15</v>
      </c>
      <c r="H38" s="653">
        <v>53.8</v>
      </c>
      <c r="I38" s="126">
        <v>278.6</v>
      </c>
      <c r="J38" s="126">
        <v>248.6</v>
      </c>
      <c r="K38" s="126" t="s">
        <v>2652</v>
      </c>
      <c r="L38" s="126">
        <v>72</v>
      </c>
      <c r="M38" s="127">
        <v>86</v>
      </c>
      <c r="N38" s="665">
        <v>1.16</v>
      </c>
      <c r="O38" s="619">
        <v>27.46</v>
      </c>
      <c r="P38" s="89" t="s">
        <v>858</v>
      </c>
      <c r="Q38" s="522">
        <v>42.2</v>
      </c>
      <c r="R38" s="520">
        <v>8356</v>
      </c>
      <c r="S38" s="520">
        <v>557.1</v>
      </c>
      <c r="T38" s="520">
        <v>628.4</v>
      </c>
      <c r="U38" s="518">
        <v>12.46</v>
      </c>
      <c r="V38" s="513">
        <v>25.68</v>
      </c>
      <c r="W38" s="520">
        <v>603.8</v>
      </c>
      <c r="X38" s="518">
        <v>80.5</v>
      </c>
      <c r="Y38" s="520">
        <v>125.2</v>
      </c>
      <c r="Z38" s="513">
        <v>3.35</v>
      </c>
      <c r="AA38" s="518">
        <v>46.07</v>
      </c>
      <c r="AB38" s="518">
        <v>20.12</v>
      </c>
      <c r="AC38" s="524">
        <v>125.9</v>
      </c>
      <c r="AD38" s="48">
        <v>1</v>
      </c>
      <c r="AE38" s="48">
        <v>1</v>
      </c>
      <c r="AF38" s="88" t="s">
        <v>627</v>
      </c>
      <c r="AG38" s="48">
        <v>2</v>
      </c>
      <c r="AH38" s="48">
        <v>4</v>
      </c>
      <c r="AI38" s="90" t="s">
        <v>627</v>
      </c>
      <c r="AJ38" s="526" t="s">
        <v>2648</v>
      </c>
      <c r="AK38" s="522" t="s">
        <v>2648</v>
      </c>
      <c r="AL38" s="522" t="s">
        <v>2648</v>
      </c>
    </row>
    <row r="39" spans="1:38" ht="13.5" customHeight="1">
      <c r="A39" s="482" t="s">
        <v>2655</v>
      </c>
      <c r="B39" s="689">
        <v>49.3</v>
      </c>
      <c r="C39" s="133">
        <v>304</v>
      </c>
      <c r="D39" s="134">
        <v>152</v>
      </c>
      <c r="E39" s="134">
        <v>8</v>
      </c>
      <c r="F39" s="134">
        <v>12.7</v>
      </c>
      <c r="G39" s="135">
        <v>15</v>
      </c>
      <c r="H39" s="653">
        <v>62.8</v>
      </c>
      <c r="I39" s="126">
        <v>278.6</v>
      </c>
      <c r="J39" s="126">
        <v>248.6</v>
      </c>
      <c r="K39" s="126" t="s">
        <v>2652</v>
      </c>
      <c r="L39" s="126">
        <v>74</v>
      </c>
      <c r="M39" s="127">
        <v>88</v>
      </c>
      <c r="N39" s="665">
        <v>1.174</v>
      </c>
      <c r="O39" s="619">
        <v>23.81</v>
      </c>
      <c r="P39" s="89" t="s">
        <v>911</v>
      </c>
      <c r="Q39" s="522">
        <v>49.3</v>
      </c>
      <c r="R39" s="520">
        <v>9994</v>
      </c>
      <c r="S39" s="520">
        <v>657.5</v>
      </c>
      <c r="T39" s="520">
        <v>743.8</v>
      </c>
      <c r="U39" s="518">
        <v>12.61</v>
      </c>
      <c r="V39" s="513">
        <v>29.05</v>
      </c>
      <c r="W39" s="520">
        <v>745.7</v>
      </c>
      <c r="X39" s="520">
        <v>98.12</v>
      </c>
      <c r="Y39" s="520">
        <v>152.6</v>
      </c>
      <c r="Z39" s="513">
        <v>3.45</v>
      </c>
      <c r="AA39" s="518">
        <v>50.97</v>
      </c>
      <c r="AB39" s="518">
        <v>31.06</v>
      </c>
      <c r="AC39" s="524">
        <v>157.7</v>
      </c>
      <c r="AD39" s="48">
        <v>1</v>
      </c>
      <c r="AE39" s="48">
        <v>1</v>
      </c>
      <c r="AF39" s="88" t="s">
        <v>627</v>
      </c>
      <c r="AG39" s="48">
        <v>1</v>
      </c>
      <c r="AH39" s="48">
        <v>3</v>
      </c>
      <c r="AI39" s="90" t="s">
        <v>627</v>
      </c>
      <c r="AJ39" s="526" t="s">
        <v>2648</v>
      </c>
      <c r="AK39" s="522" t="s">
        <v>2648</v>
      </c>
      <c r="AL39" s="522" t="s">
        <v>2648</v>
      </c>
    </row>
    <row r="40" spans="1:38" ht="13.5" customHeight="1">
      <c r="A40" s="482" t="s">
        <v>2656</v>
      </c>
      <c r="B40" s="688">
        <v>43</v>
      </c>
      <c r="C40" s="133">
        <v>327</v>
      </c>
      <c r="D40" s="134">
        <v>160</v>
      </c>
      <c r="E40" s="134">
        <v>6.5</v>
      </c>
      <c r="F40" s="134">
        <v>10</v>
      </c>
      <c r="G40" s="135">
        <v>18</v>
      </c>
      <c r="H40" s="653">
        <v>54.7</v>
      </c>
      <c r="I40" s="126">
        <v>307</v>
      </c>
      <c r="J40" s="126">
        <v>271</v>
      </c>
      <c r="K40" s="126" t="s">
        <v>2652</v>
      </c>
      <c r="L40" s="126">
        <v>78</v>
      </c>
      <c r="M40" s="127">
        <v>96</v>
      </c>
      <c r="N40" s="665">
        <v>1.25</v>
      </c>
      <c r="O40" s="619">
        <v>29.09</v>
      </c>
      <c r="P40" s="89" t="s">
        <v>912</v>
      </c>
      <c r="Q40" s="519">
        <v>43</v>
      </c>
      <c r="R40" s="520">
        <v>10230</v>
      </c>
      <c r="S40" s="520">
        <v>625.7</v>
      </c>
      <c r="T40" s="520">
        <v>701.9</v>
      </c>
      <c r="U40" s="518">
        <v>13.67</v>
      </c>
      <c r="V40" s="513">
        <v>26.99</v>
      </c>
      <c r="W40" s="520">
        <v>685.2</v>
      </c>
      <c r="X40" s="520">
        <v>85.64</v>
      </c>
      <c r="Y40" s="520">
        <v>133.3</v>
      </c>
      <c r="Z40" s="513">
        <v>3.54</v>
      </c>
      <c r="AA40" s="518">
        <v>47.59</v>
      </c>
      <c r="AB40" s="518">
        <v>19.57</v>
      </c>
      <c r="AC40" s="524">
        <v>171.5</v>
      </c>
      <c r="AD40" s="48">
        <v>1</v>
      </c>
      <c r="AE40" s="48">
        <v>1</v>
      </c>
      <c r="AF40" s="88" t="s">
        <v>627</v>
      </c>
      <c r="AG40" s="48">
        <v>3</v>
      </c>
      <c r="AH40" s="48">
        <v>4</v>
      </c>
      <c r="AI40" s="90" t="s">
        <v>627</v>
      </c>
      <c r="AJ40" s="526" t="s">
        <v>2648</v>
      </c>
      <c r="AK40" s="522" t="s">
        <v>2648</v>
      </c>
      <c r="AL40" s="522" t="s">
        <v>2648</v>
      </c>
    </row>
    <row r="41" spans="1:38" ht="13.5" customHeight="1">
      <c r="A41" s="482" t="s">
        <v>859</v>
      </c>
      <c r="B41" s="689">
        <v>49.1</v>
      </c>
      <c r="C41" s="133">
        <v>330</v>
      </c>
      <c r="D41" s="134">
        <v>160</v>
      </c>
      <c r="E41" s="134">
        <v>7.5</v>
      </c>
      <c r="F41" s="134">
        <v>11.5</v>
      </c>
      <c r="G41" s="135">
        <v>18</v>
      </c>
      <c r="H41" s="653">
        <v>62.6</v>
      </c>
      <c r="I41" s="126">
        <v>307</v>
      </c>
      <c r="J41" s="126">
        <v>271</v>
      </c>
      <c r="K41" s="126" t="s">
        <v>2652</v>
      </c>
      <c r="L41" s="126">
        <v>78</v>
      </c>
      <c r="M41" s="127">
        <v>96</v>
      </c>
      <c r="N41" s="665">
        <v>1.254</v>
      </c>
      <c r="O41" s="619">
        <v>25.52</v>
      </c>
      <c r="P41" s="89" t="s">
        <v>859</v>
      </c>
      <c r="Q41" s="522">
        <v>49.1</v>
      </c>
      <c r="R41" s="520">
        <v>11770</v>
      </c>
      <c r="S41" s="520">
        <v>713.1</v>
      </c>
      <c r="T41" s="520">
        <v>804.3</v>
      </c>
      <c r="U41" s="518">
        <v>13.71</v>
      </c>
      <c r="V41" s="513">
        <v>30.81</v>
      </c>
      <c r="W41" s="520">
        <v>788.1</v>
      </c>
      <c r="X41" s="520">
        <v>98.52</v>
      </c>
      <c r="Y41" s="520">
        <v>153.7</v>
      </c>
      <c r="Z41" s="513">
        <v>3.55</v>
      </c>
      <c r="AA41" s="518">
        <v>51.59</v>
      </c>
      <c r="AB41" s="518">
        <v>28.15</v>
      </c>
      <c r="AC41" s="524">
        <v>199.1</v>
      </c>
      <c r="AD41" s="48">
        <v>1</v>
      </c>
      <c r="AE41" s="48">
        <v>1</v>
      </c>
      <c r="AF41" s="88" t="s">
        <v>627</v>
      </c>
      <c r="AG41" s="48">
        <v>2</v>
      </c>
      <c r="AH41" s="48">
        <v>4</v>
      </c>
      <c r="AI41" s="90" t="s">
        <v>627</v>
      </c>
      <c r="AJ41" s="526" t="s">
        <v>2648</v>
      </c>
      <c r="AK41" s="522" t="s">
        <v>2648</v>
      </c>
      <c r="AL41" s="522" t="s">
        <v>2648</v>
      </c>
    </row>
    <row r="42" spans="1:38" ht="13.5" customHeight="1">
      <c r="A42" s="482" t="s">
        <v>2657</v>
      </c>
      <c r="B42" s="688">
        <v>57</v>
      </c>
      <c r="C42" s="133">
        <v>334</v>
      </c>
      <c r="D42" s="134">
        <v>162</v>
      </c>
      <c r="E42" s="134">
        <v>8.5</v>
      </c>
      <c r="F42" s="134">
        <v>13.5</v>
      </c>
      <c r="G42" s="135">
        <v>18</v>
      </c>
      <c r="H42" s="653">
        <v>72.6</v>
      </c>
      <c r="I42" s="126">
        <v>307</v>
      </c>
      <c r="J42" s="126">
        <v>271</v>
      </c>
      <c r="K42" s="126" t="s">
        <v>2652</v>
      </c>
      <c r="L42" s="126">
        <v>80</v>
      </c>
      <c r="M42" s="127">
        <v>98</v>
      </c>
      <c r="N42" s="665">
        <v>1.268</v>
      </c>
      <c r="O42" s="619">
        <v>22.24</v>
      </c>
      <c r="P42" s="89" t="s">
        <v>2612</v>
      </c>
      <c r="Q42" s="519">
        <v>57</v>
      </c>
      <c r="R42" s="520">
        <v>13910</v>
      </c>
      <c r="S42" s="523">
        <v>833</v>
      </c>
      <c r="T42" s="520">
        <v>942.8</v>
      </c>
      <c r="U42" s="518">
        <v>13.84</v>
      </c>
      <c r="V42" s="513">
        <v>34.88</v>
      </c>
      <c r="W42" s="520">
        <v>960.4</v>
      </c>
      <c r="X42" s="523">
        <v>118.6</v>
      </c>
      <c r="Y42" s="523">
        <v>185</v>
      </c>
      <c r="Z42" s="513">
        <v>3.64</v>
      </c>
      <c r="AA42" s="518">
        <v>56.59</v>
      </c>
      <c r="AB42" s="518">
        <v>42.15</v>
      </c>
      <c r="AC42" s="524">
        <v>245.7</v>
      </c>
      <c r="AD42" s="48">
        <v>1</v>
      </c>
      <c r="AE42" s="48">
        <v>1</v>
      </c>
      <c r="AF42" s="88" t="s">
        <v>627</v>
      </c>
      <c r="AG42" s="48">
        <v>1</v>
      </c>
      <c r="AH42" s="48">
        <v>3</v>
      </c>
      <c r="AI42" s="90" t="s">
        <v>627</v>
      </c>
      <c r="AJ42" s="526" t="s">
        <v>2648</v>
      </c>
      <c r="AK42" s="522" t="s">
        <v>2648</v>
      </c>
      <c r="AL42" s="522" t="s">
        <v>2648</v>
      </c>
    </row>
    <row r="43" spans="1:38" ht="13.5" customHeight="1">
      <c r="A43" s="482" t="s">
        <v>2658</v>
      </c>
      <c r="B43" s="689">
        <v>50.2</v>
      </c>
      <c r="C43" s="133">
        <v>357.6</v>
      </c>
      <c r="D43" s="134">
        <v>170</v>
      </c>
      <c r="E43" s="134">
        <v>6.6</v>
      </c>
      <c r="F43" s="134">
        <v>11.5</v>
      </c>
      <c r="G43" s="135">
        <v>18</v>
      </c>
      <c r="H43" s="653">
        <v>64</v>
      </c>
      <c r="I43" s="126">
        <v>334.6</v>
      </c>
      <c r="J43" s="126">
        <v>298.6</v>
      </c>
      <c r="K43" s="126" t="s">
        <v>2659</v>
      </c>
      <c r="L43" s="126">
        <v>86</v>
      </c>
      <c r="M43" s="127">
        <v>88</v>
      </c>
      <c r="N43" s="665">
        <v>1.351</v>
      </c>
      <c r="O43" s="619">
        <v>26.91</v>
      </c>
      <c r="P43" s="89" t="s">
        <v>2613</v>
      </c>
      <c r="Q43" s="522">
        <v>50.2</v>
      </c>
      <c r="R43" s="520">
        <v>14520</v>
      </c>
      <c r="S43" s="520">
        <v>811.8</v>
      </c>
      <c r="T43" s="520">
        <v>906.8</v>
      </c>
      <c r="U43" s="518">
        <v>15.06</v>
      </c>
      <c r="V43" s="513">
        <v>29.76</v>
      </c>
      <c r="W43" s="520">
        <v>944.3</v>
      </c>
      <c r="X43" s="520">
        <v>111.1</v>
      </c>
      <c r="Y43" s="520">
        <v>171.9</v>
      </c>
      <c r="Z43" s="513">
        <v>3.84</v>
      </c>
      <c r="AA43" s="518">
        <v>50.69</v>
      </c>
      <c r="AB43" s="518">
        <v>26.51</v>
      </c>
      <c r="AC43" s="525">
        <v>282</v>
      </c>
      <c r="AD43" s="48">
        <v>1</v>
      </c>
      <c r="AE43" s="48">
        <v>1</v>
      </c>
      <c r="AF43" s="88" t="s">
        <v>627</v>
      </c>
      <c r="AG43" s="48">
        <v>4</v>
      </c>
      <c r="AH43" s="48">
        <v>4</v>
      </c>
      <c r="AI43" s="90" t="s">
        <v>627</v>
      </c>
      <c r="AJ43" s="526" t="s">
        <v>2648</v>
      </c>
      <c r="AK43" s="522" t="s">
        <v>2648</v>
      </c>
      <c r="AL43" s="522" t="s">
        <v>2648</v>
      </c>
    </row>
    <row r="44" spans="1:38" ht="13.5" customHeight="1">
      <c r="A44" s="482" t="s">
        <v>860</v>
      </c>
      <c r="B44" s="689">
        <v>57.1</v>
      </c>
      <c r="C44" s="133">
        <v>360</v>
      </c>
      <c r="D44" s="134">
        <v>170</v>
      </c>
      <c r="E44" s="134">
        <v>8</v>
      </c>
      <c r="F44" s="134">
        <v>12.7</v>
      </c>
      <c r="G44" s="135">
        <v>18</v>
      </c>
      <c r="H44" s="653">
        <v>72.7</v>
      </c>
      <c r="I44" s="126">
        <v>334.6</v>
      </c>
      <c r="J44" s="126">
        <v>298.6</v>
      </c>
      <c r="K44" s="126" t="s">
        <v>2659</v>
      </c>
      <c r="L44" s="126">
        <v>88</v>
      </c>
      <c r="M44" s="127">
        <v>88</v>
      </c>
      <c r="N44" s="665">
        <v>1.353</v>
      </c>
      <c r="O44" s="619">
        <v>23.7</v>
      </c>
      <c r="P44" s="89" t="s">
        <v>860</v>
      </c>
      <c r="Q44" s="522">
        <v>57.1</v>
      </c>
      <c r="R44" s="520">
        <v>16270</v>
      </c>
      <c r="S44" s="520">
        <v>903.6</v>
      </c>
      <c r="T44" s="520">
        <v>1019</v>
      </c>
      <c r="U44" s="518">
        <v>14.95</v>
      </c>
      <c r="V44" s="513">
        <v>35.14</v>
      </c>
      <c r="W44" s="520">
        <v>1043</v>
      </c>
      <c r="X44" s="520">
        <v>122.8</v>
      </c>
      <c r="Y44" s="520">
        <v>191.1</v>
      </c>
      <c r="Z44" s="513">
        <v>3.79</v>
      </c>
      <c r="AA44" s="518">
        <v>54.49</v>
      </c>
      <c r="AB44" s="518">
        <v>37.32</v>
      </c>
      <c r="AC44" s="524">
        <v>313.6</v>
      </c>
      <c r="AD44" s="48">
        <v>1</v>
      </c>
      <c r="AE44" s="48">
        <v>1</v>
      </c>
      <c r="AF44" s="88" t="s">
        <v>627</v>
      </c>
      <c r="AG44" s="48">
        <v>2</v>
      </c>
      <c r="AH44" s="48">
        <v>4</v>
      </c>
      <c r="AI44" s="90" t="s">
        <v>627</v>
      </c>
      <c r="AJ44" s="526" t="s">
        <v>2648</v>
      </c>
      <c r="AK44" s="522" t="s">
        <v>2648</v>
      </c>
      <c r="AL44" s="522" t="s">
        <v>2648</v>
      </c>
    </row>
    <row r="45" spans="1:38" ht="13.5" customHeight="1">
      <c r="A45" s="482" t="s">
        <v>2660</v>
      </c>
      <c r="B45" s="688">
        <v>66</v>
      </c>
      <c r="C45" s="133">
        <v>364</v>
      </c>
      <c r="D45" s="134">
        <v>172</v>
      </c>
      <c r="E45" s="134">
        <v>9.2</v>
      </c>
      <c r="F45" s="134">
        <v>14.7</v>
      </c>
      <c r="G45" s="135">
        <v>18</v>
      </c>
      <c r="H45" s="653">
        <v>84.1</v>
      </c>
      <c r="I45" s="126">
        <v>334.6</v>
      </c>
      <c r="J45" s="126">
        <v>298.6</v>
      </c>
      <c r="K45" s="126" t="s">
        <v>2659</v>
      </c>
      <c r="L45" s="126">
        <v>90</v>
      </c>
      <c r="M45" s="127">
        <v>90</v>
      </c>
      <c r="N45" s="665">
        <v>1.367</v>
      </c>
      <c r="O45" s="619">
        <v>20.69</v>
      </c>
      <c r="P45" s="89" t="s">
        <v>2614</v>
      </c>
      <c r="Q45" s="519">
        <v>66</v>
      </c>
      <c r="R45" s="520">
        <v>19050</v>
      </c>
      <c r="S45" s="520">
        <v>1047</v>
      </c>
      <c r="T45" s="520">
        <v>1186</v>
      </c>
      <c r="U45" s="518">
        <v>15.05</v>
      </c>
      <c r="V45" s="513">
        <v>40.21</v>
      </c>
      <c r="W45" s="520">
        <v>1251</v>
      </c>
      <c r="X45" s="520">
        <v>145.5</v>
      </c>
      <c r="Y45" s="520">
        <v>226.9</v>
      </c>
      <c r="Z45" s="513">
        <v>3.86</v>
      </c>
      <c r="AA45" s="518">
        <v>59.69</v>
      </c>
      <c r="AB45" s="518">
        <v>55.76</v>
      </c>
      <c r="AC45" s="524">
        <v>380.3</v>
      </c>
      <c r="AD45" s="48">
        <v>1</v>
      </c>
      <c r="AE45" s="48">
        <v>1</v>
      </c>
      <c r="AF45" s="88" t="s">
        <v>627</v>
      </c>
      <c r="AG45" s="48">
        <v>1</v>
      </c>
      <c r="AH45" s="48">
        <v>3</v>
      </c>
      <c r="AI45" s="90" t="s">
        <v>627</v>
      </c>
      <c r="AJ45" s="526" t="s">
        <v>2648</v>
      </c>
      <c r="AK45" s="522" t="s">
        <v>2648</v>
      </c>
      <c r="AL45" s="522" t="s">
        <v>2648</v>
      </c>
    </row>
    <row r="46" spans="1:40" ht="13.5" customHeight="1">
      <c r="A46" s="482" t="s">
        <v>2661</v>
      </c>
      <c r="B46" s="689">
        <v>57.4</v>
      </c>
      <c r="C46" s="133">
        <v>397</v>
      </c>
      <c r="D46" s="134">
        <v>180</v>
      </c>
      <c r="E46" s="134">
        <v>7</v>
      </c>
      <c r="F46" s="134">
        <v>12</v>
      </c>
      <c r="G46" s="135">
        <v>21</v>
      </c>
      <c r="H46" s="127">
        <v>73.1</v>
      </c>
      <c r="I46" s="126">
        <v>373</v>
      </c>
      <c r="J46" s="126">
        <v>331</v>
      </c>
      <c r="K46" s="126" t="s">
        <v>2659</v>
      </c>
      <c r="L46" s="126">
        <v>94</v>
      </c>
      <c r="M46" s="127">
        <v>98</v>
      </c>
      <c r="N46" s="665">
        <v>1.464</v>
      </c>
      <c r="O46" s="619">
        <v>25.51</v>
      </c>
      <c r="P46" s="89" t="s">
        <v>2615</v>
      </c>
      <c r="Q46" s="522">
        <v>57.4</v>
      </c>
      <c r="R46" s="520">
        <v>20290</v>
      </c>
      <c r="S46" s="520">
        <v>1022</v>
      </c>
      <c r="T46" s="520">
        <v>1144</v>
      </c>
      <c r="U46" s="518">
        <v>16.66</v>
      </c>
      <c r="V46" s="513">
        <v>35.78</v>
      </c>
      <c r="W46" s="520">
        <v>1171</v>
      </c>
      <c r="X46" s="520">
        <v>130.1</v>
      </c>
      <c r="Y46" s="520">
        <v>202.1</v>
      </c>
      <c r="Z46" s="513">
        <v>4</v>
      </c>
      <c r="AA46" s="518">
        <v>55.6</v>
      </c>
      <c r="AB46" s="518">
        <v>34.79</v>
      </c>
      <c r="AC46" s="129">
        <v>432.2</v>
      </c>
      <c r="AD46" s="126">
        <v>1</v>
      </c>
      <c r="AE46" s="126">
        <v>1</v>
      </c>
      <c r="AF46" s="127" t="s">
        <v>627</v>
      </c>
      <c r="AG46" s="126">
        <v>4</v>
      </c>
      <c r="AH46" s="126">
        <v>4</v>
      </c>
      <c r="AI46" s="129" t="s">
        <v>627</v>
      </c>
      <c r="AJ46" s="648" t="s">
        <v>2648</v>
      </c>
      <c r="AK46" s="87" t="s">
        <v>2648</v>
      </c>
      <c r="AL46" s="87" t="s">
        <v>2648</v>
      </c>
      <c r="AM46" s="355"/>
      <c r="AN46" s="355"/>
    </row>
    <row r="47" spans="1:40" ht="13.5" customHeight="1">
      <c r="A47" s="482" t="s">
        <v>861</v>
      </c>
      <c r="B47" s="689">
        <v>66.3</v>
      </c>
      <c r="C47" s="133">
        <v>400</v>
      </c>
      <c r="D47" s="134">
        <v>180</v>
      </c>
      <c r="E47" s="134">
        <v>8.6</v>
      </c>
      <c r="F47" s="134">
        <v>13.5</v>
      </c>
      <c r="G47" s="135">
        <v>21</v>
      </c>
      <c r="H47" s="653">
        <v>84.5</v>
      </c>
      <c r="I47" s="126">
        <v>373</v>
      </c>
      <c r="J47" s="126">
        <v>331</v>
      </c>
      <c r="K47" s="126" t="s">
        <v>2659</v>
      </c>
      <c r="L47" s="126">
        <v>96</v>
      </c>
      <c r="M47" s="127">
        <v>98</v>
      </c>
      <c r="N47" s="665">
        <v>1.467</v>
      </c>
      <c r="O47" s="619">
        <v>22.12</v>
      </c>
      <c r="P47" s="89" t="s">
        <v>861</v>
      </c>
      <c r="Q47" s="522">
        <v>66.3</v>
      </c>
      <c r="R47" s="520">
        <v>23130</v>
      </c>
      <c r="S47" s="520">
        <v>1156</v>
      </c>
      <c r="T47" s="520">
        <v>1307</v>
      </c>
      <c r="U47" s="518">
        <v>16.55</v>
      </c>
      <c r="V47" s="513">
        <v>42.69</v>
      </c>
      <c r="W47" s="520">
        <v>1318</v>
      </c>
      <c r="X47" s="520">
        <v>146.4</v>
      </c>
      <c r="Y47" s="523">
        <v>229</v>
      </c>
      <c r="Z47" s="513">
        <v>3.95</v>
      </c>
      <c r="AA47" s="518">
        <v>60.2</v>
      </c>
      <c r="AB47" s="518">
        <v>51.08</v>
      </c>
      <c r="AC47" s="651">
        <v>490</v>
      </c>
      <c r="AD47" s="126">
        <v>1</v>
      </c>
      <c r="AE47" s="126">
        <v>1</v>
      </c>
      <c r="AF47" s="127" t="s">
        <v>627</v>
      </c>
      <c r="AG47" s="126">
        <v>3</v>
      </c>
      <c r="AH47" s="126">
        <v>4</v>
      </c>
      <c r="AI47" s="129" t="s">
        <v>627</v>
      </c>
      <c r="AJ47" s="648" t="s">
        <v>2648</v>
      </c>
      <c r="AK47" s="87" t="s">
        <v>2648</v>
      </c>
      <c r="AL47" s="87" t="s">
        <v>2648</v>
      </c>
      <c r="AM47" s="355"/>
      <c r="AN47" s="355"/>
    </row>
    <row r="48" spans="1:40" ht="13.5" customHeight="1">
      <c r="A48" s="482" t="s">
        <v>2644</v>
      </c>
      <c r="B48" s="689">
        <v>75.7</v>
      </c>
      <c r="C48" s="133">
        <v>404</v>
      </c>
      <c r="D48" s="134">
        <v>182</v>
      </c>
      <c r="E48" s="134">
        <v>9.7</v>
      </c>
      <c r="F48" s="134">
        <v>15.5</v>
      </c>
      <c r="G48" s="135">
        <v>21</v>
      </c>
      <c r="H48" s="653">
        <v>96.4</v>
      </c>
      <c r="I48" s="126">
        <v>373</v>
      </c>
      <c r="J48" s="126">
        <v>331</v>
      </c>
      <c r="K48" s="126" t="s">
        <v>2659</v>
      </c>
      <c r="L48" s="126">
        <v>96</v>
      </c>
      <c r="M48" s="127">
        <v>100</v>
      </c>
      <c r="N48" s="665">
        <v>1.481</v>
      </c>
      <c r="O48" s="619">
        <v>19.57</v>
      </c>
      <c r="P48" s="89" t="s">
        <v>2616</v>
      </c>
      <c r="Q48" s="522">
        <v>75.7</v>
      </c>
      <c r="R48" s="520">
        <v>26750</v>
      </c>
      <c r="S48" s="520">
        <v>1324</v>
      </c>
      <c r="T48" s="520">
        <v>1502</v>
      </c>
      <c r="U48" s="518">
        <v>16.66</v>
      </c>
      <c r="V48" s="513">
        <v>47.98</v>
      </c>
      <c r="W48" s="520">
        <v>1564</v>
      </c>
      <c r="X48" s="520">
        <v>171.9</v>
      </c>
      <c r="Y48" s="520">
        <v>269.1</v>
      </c>
      <c r="Z48" s="513">
        <v>4.03</v>
      </c>
      <c r="AA48" s="518">
        <v>65.3</v>
      </c>
      <c r="AB48" s="518">
        <v>73.1</v>
      </c>
      <c r="AC48" s="129">
        <v>587.6</v>
      </c>
      <c r="AD48" s="126">
        <v>1</v>
      </c>
      <c r="AE48" s="126">
        <v>1</v>
      </c>
      <c r="AF48" s="127" t="s">
        <v>627</v>
      </c>
      <c r="AG48" s="126">
        <v>2</v>
      </c>
      <c r="AH48" s="126">
        <v>3</v>
      </c>
      <c r="AI48" s="129" t="s">
        <v>627</v>
      </c>
      <c r="AJ48" s="648" t="s">
        <v>2648</v>
      </c>
      <c r="AK48" s="87" t="s">
        <v>2648</v>
      </c>
      <c r="AL48" s="87" t="s">
        <v>2648</v>
      </c>
      <c r="AM48" s="355"/>
      <c r="AN48" s="355"/>
    </row>
    <row r="49" spans="1:40" ht="13.5" customHeight="1">
      <c r="A49" s="482" t="s">
        <v>2645</v>
      </c>
      <c r="B49" s="689">
        <v>67.2</v>
      </c>
      <c r="C49" s="133">
        <v>447</v>
      </c>
      <c r="D49" s="134">
        <v>190</v>
      </c>
      <c r="E49" s="134">
        <v>7.6</v>
      </c>
      <c r="F49" s="134">
        <v>13.1</v>
      </c>
      <c r="G49" s="135">
        <v>21</v>
      </c>
      <c r="H49" s="653">
        <v>85.6</v>
      </c>
      <c r="I49" s="126">
        <v>420.8</v>
      </c>
      <c r="J49" s="126">
        <v>378.8</v>
      </c>
      <c r="K49" s="126" t="s">
        <v>2646</v>
      </c>
      <c r="L49" s="126">
        <v>100</v>
      </c>
      <c r="M49" s="127">
        <v>102</v>
      </c>
      <c r="N49" s="665">
        <v>1.603</v>
      </c>
      <c r="O49" s="619">
        <v>23.87</v>
      </c>
      <c r="P49" s="89" t="s">
        <v>2617</v>
      </c>
      <c r="Q49" s="522">
        <v>67.2</v>
      </c>
      <c r="R49" s="520">
        <v>29760</v>
      </c>
      <c r="S49" s="520">
        <v>1331</v>
      </c>
      <c r="T49" s="520">
        <v>1494</v>
      </c>
      <c r="U49" s="518">
        <v>18.65</v>
      </c>
      <c r="V49" s="513">
        <v>42.26</v>
      </c>
      <c r="W49" s="520">
        <v>1502</v>
      </c>
      <c r="X49" s="520">
        <v>158.1</v>
      </c>
      <c r="Y49" s="520">
        <v>245.7</v>
      </c>
      <c r="Z49" s="513">
        <v>4.19</v>
      </c>
      <c r="AA49" s="518">
        <v>58.4</v>
      </c>
      <c r="AB49" s="518">
        <v>45.67</v>
      </c>
      <c r="AC49" s="129">
        <v>704.9</v>
      </c>
      <c r="AD49" s="126" t="s">
        <v>284</v>
      </c>
      <c r="AE49" s="126" t="s">
        <v>284</v>
      </c>
      <c r="AF49" s="127" t="s">
        <v>285</v>
      </c>
      <c r="AG49" s="126" t="s">
        <v>286</v>
      </c>
      <c r="AH49" s="126" t="s">
        <v>286</v>
      </c>
      <c r="AI49" s="129" t="s">
        <v>286</v>
      </c>
      <c r="AJ49" s="648" t="s">
        <v>2648</v>
      </c>
      <c r="AK49" s="87" t="s">
        <v>2648</v>
      </c>
      <c r="AL49" s="87" t="s">
        <v>2648</v>
      </c>
      <c r="AM49" s="355"/>
      <c r="AN49" s="355"/>
    </row>
    <row r="50" spans="1:40" ht="13.5" customHeight="1">
      <c r="A50" s="482" t="s">
        <v>862</v>
      </c>
      <c r="B50" s="689">
        <v>77.6</v>
      </c>
      <c r="C50" s="133">
        <v>450</v>
      </c>
      <c r="D50" s="134">
        <v>190</v>
      </c>
      <c r="E50" s="134">
        <v>9.4</v>
      </c>
      <c r="F50" s="134">
        <v>14.6</v>
      </c>
      <c r="G50" s="135">
        <v>21</v>
      </c>
      <c r="H50" s="653">
        <v>98.8</v>
      </c>
      <c r="I50" s="126">
        <v>420.8</v>
      </c>
      <c r="J50" s="126">
        <v>378.8</v>
      </c>
      <c r="K50" s="126" t="s">
        <v>2646</v>
      </c>
      <c r="L50" s="126">
        <v>100</v>
      </c>
      <c r="M50" s="127">
        <v>102</v>
      </c>
      <c r="N50" s="665">
        <v>1.605</v>
      </c>
      <c r="O50" s="619">
        <v>20.69</v>
      </c>
      <c r="P50" s="89" t="s">
        <v>862</v>
      </c>
      <c r="Q50" s="522">
        <v>77.6</v>
      </c>
      <c r="R50" s="520">
        <v>33740</v>
      </c>
      <c r="S50" s="520">
        <v>1500</v>
      </c>
      <c r="T50" s="520">
        <v>1702</v>
      </c>
      <c r="U50" s="518">
        <v>18.48</v>
      </c>
      <c r="V50" s="513">
        <v>50.85</v>
      </c>
      <c r="W50" s="520">
        <v>1676</v>
      </c>
      <c r="X50" s="520">
        <v>176.4</v>
      </c>
      <c r="Y50" s="520">
        <v>276.4</v>
      </c>
      <c r="Z50" s="513">
        <v>4.12</v>
      </c>
      <c r="AA50" s="518">
        <v>63.2</v>
      </c>
      <c r="AB50" s="518">
        <v>66.87</v>
      </c>
      <c r="AC50" s="651">
        <v>791</v>
      </c>
      <c r="AD50" s="126" t="s">
        <v>284</v>
      </c>
      <c r="AE50" s="126" t="s">
        <v>284</v>
      </c>
      <c r="AF50" s="127" t="s">
        <v>284</v>
      </c>
      <c r="AG50" s="126" t="s">
        <v>287</v>
      </c>
      <c r="AH50" s="126" t="s">
        <v>286</v>
      </c>
      <c r="AI50" s="129" t="s">
        <v>286</v>
      </c>
      <c r="AJ50" s="648" t="s">
        <v>2648</v>
      </c>
      <c r="AK50" s="87" t="s">
        <v>2648</v>
      </c>
      <c r="AL50" s="87" t="s">
        <v>2648</v>
      </c>
      <c r="AM50" s="355"/>
      <c r="AN50" s="355"/>
    </row>
    <row r="51" spans="1:40" ht="13.5" customHeight="1">
      <c r="A51" s="482" t="s">
        <v>2647</v>
      </c>
      <c r="B51" s="689">
        <v>92.4</v>
      </c>
      <c r="C51" s="133">
        <v>456</v>
      </c>
      <c r="D51" s="134">
        <v>192</v>
      </c>
      <c r="E51" s="134">
        <v>11</v>
      </c>
      <c r="F51" s="134">
        <v>17.6</v>
      </c>
      <c r="G51" s="135">
        <v>21</v>
      </c>
      <c r="H51" s="667">
        <v>118</v>
      </c>
      <c r="I51" s="126">
        <v>420.8</v>
      </c>
      <c r="J51" s="126">
        <v>378.8</v>
      </c>
      <c r="K51" s="126" t="s">
        <v>2646</v>
      </c>
      <c r="L51" s="126">
        <v>102</v>
      </c>
      <c r="M51" s="127">
        <v>104</v>
      </c>
      <c r="N51" s="665">
        <v>1.622</v>
      </c>
      <c r="O51" s="619">
        <v>17.56</v>
      </c>
      <c r="P51" s="89" t="s">
        <v>2618</v>
      </c>
      <c r="Q51" s="522">
        <v>92.4</v>
      </c>
      <c r="R51" s="520">
        <v>40920</v>
      </c>
      <c r="S51" s="520">
        <v>1795</v>
      </c>
      <c r="T51" s="520">
        <v>2046</v>
      </c>
      <c r="U51" s="518">
        <v>18.65</v>
      </c>
      <c r="V51" s="513">
        <v>59.4</v>
      </c>
      <c r="W51" s="520">
        <v>2085</v>
      </c>
      <c r="X51" s="520">
        <v>217.2</v>
      </c>
      <c r="Y51" s="523">
        <v>341</v>
      </c>
      <c r="Z51" s="513">
        <v>4.21</v>
      </c>
      <c r="AA51" s="518">
        <v>70.8</v>
      </c>
      <c r="AB51" s="520">
        <v>109</v>
      </c>
      <c r="AC51" s="129">
        <v>997.6</v>
      </c>
      <c r="AD51" s="126" t="s">
        <v>284</v>
      </c>
      <c r="AE51" s="126" t="s">
        <v>284</v>
      </c>
      <c r="AF51" s="127" t="s">
        <v>284</v>
      </c>
      <c r="AG51" s="126" t="s">
        <v>285</v>
      </c>
      <c r="AH51" s="126" t="s">
        <v>286</v>
      </c>
      <c r="AI51" s="129" t="s">
        <v>286</v>
      </c>
      <c r="AJ51" s="648" t="s">
        <v>2648</v>
      </c>
      <c r="AK51" s="87" t="s">
        <v>2648</v>
      </c>
      <c r="AL51" s="87" t="s">
        <v>2648</v>
      </c>
      <c r="AM51" s="355"/>
      <c r="AN51" s="355"/>
    </row>
    <row r="52" spans="1:40" ht="13.5" customHeight="1">
      <c r="A52" s="482" t="s">
        <v>2692</v>
      </c>
      <c r="B52" s="689">
        <v>79.4</v>
      </c>
      <c r="C52" s="133">
        <v>497</v>
      </c>
      <c r="D52" s="134">
        <v>200</v>
      </c>
      <c r="E52" s="134">
        <v>8.4</v>
      </c>
      <c r="F52" s="134">
        <v>14.5</v>
      </c>
      <c r="G52" s="135">
        <v>21</v>
      </c>
      <c r="H52" s="667">
        <v>101</v>
      </c>
      <c r="I52" s="126">
        <v>468</v>
      </c>
      <c r="J52" s="126">
        <v>426</v>
      </c>
      <c r="K52" s="126" t="s">
        <v>2646</v>
      </c>
      <c r="L52" s="126">
        <v>100</v>
      </c>
      <c r="M52" s="127">
        <v>112</v>
      </c>
      <c r="N52" s="665">
        <v>1.741</v>
      </c>
      <c r="O52" s="619">
        <v>21.94</v>
      </c>
      <c r="P52" s="89" t="s">
        <v>2619</v>
      </c>
      <c r="Q52" s="522">
        <v>79.4</v>
      </c>
      <c r="R52" s="520">
        <v>42930</v>
      </c>
      <c r="S52" s="520">
        <v>1728</v>
      </c>
      <c r="T52" s="520">
        <v>1946</v>
      </c>
      <c r="U52" s="518">
        <v>20.61</v>
      </c>
      <c r="V52" s="513">
        <v>50.41</v>
      </c>
      <c r="W52" s="520">
        <v>1939</v>
      </c>
      <c r="X52" s="520">
        <v>193.9</v>
      </c>
      <c r="Y52" s="520">
        <v>301.6</v>
      </c>
      <c r="Z52" s="513">
        <v>4.38</v>
      </c>
      <c r="AA52" s="518">
        <v>62</v>
      </c>
      <c r="AB52" s="520">
        <v>62.78</v>
      </c>
      <c r="AC52" s="129">
        <v>1125</v>
      </c>
      <c r="AD52" s="126">
        <v>1</v>
      </c>
      <c r="AE52" s="126">
        <v>1</v>
      </c>
      <c r="AF52" s="127">
        <v>1</v>
      </c>
      <c r="AG52" s="126">
        <v>4</v>
      </c>
      <c r="AH52" s="126">
        <v>4</v>
      </c>
      <c r="AI52" s="129">
        <v>4</v>
      </c>
      <c r="AJ52" s="648" t="s">
        <v>2648</v>
      </c>
      <c r="AK52" s="87" t="s">
        <v>2648</v>
      </c>
      <c r="AL52" s="87" t="s">
        <v>2648</v>
      </c>
      <c r="AM52" s="355"/>
      <c r="AN52" s="355"/>
    </row>
    <row r="53" spans="1:40" ht="13.5" customHeight="1">
      <c r="A53" s="482" t="s">
        <v>863</v>
      </c>
      <c r="B53" s="689">
        <v>90.7</v>
      </c>
      <c r="C53" s="133">
        <v>500</v>
      </c>
      <c r="D53" s="134">
        <v>200</v>
      </c>
      <c r="E53" s="134">
        <v>10.2</v>
      </c>
      <c r="F53" s="134">
        <v>16</v>
      </c>
      <c r="G53" s="135">
        <v>21</v>
      </c>
      <c r="H53" s="667">
        <v>116</v>
      </c>
      <c r="I53" s="126">
        <v>468</v>
      </c>
      <c r="J53" s="126">
        <v>426</v>
      </c>
      <c r="K53" s="126" t="s">
        <v>2646</v>
      </c>
      <c r="L53" s="126">
        <v>102</v>
      </c>
      <c r="M53" s="127">
        <v>112</v>
      </c>
      <c r="N53" s="665">
        <v>1.744</v>
      </c>
      <c r="O53" s="619">
        <v>19.23</v>
      </c>
      <c r="P53" s="89" t="s">
        <v>863</v>
      </c>
      <c r="Q53" s="522">
        <v>90.7</v>
      </c>
      <c r="R53" s="520">
        <v>48200</v>
      </c>
      <c r="S53" s="520">
        <v>1928</v>
      </c>
      <c r="T53" s="520">
        <v>2194</v>
      </c>
      <c r="U53" s="518">
        <v>20.43</v>
      </c>
      <c r="V53" s="513">
        <v>59.87</v>
      </c>
      <c r="W53" s="520">
        <v>2142</v>
      </c>
      <c r="X53" s="520">
        <v>214.2</v>
      </c>
      <c r="Y53" s="520">
        <v>335.9</v>
      </c>
      <c r="Z53" s="513">
        <v>4.31</v>
      </c>
      <c r="AA53" s="518">
        <v>66.8</v>
      </c>
      <c r="AB53" s="520">
        <v>89.29</v>
      </c>
      <c r="AC53" s="129">
        <v>1249</v>
      </c>
      <c r="AD53" s="126">
        <v>1</v>
      </c>
      <c r="AE53" s="126">
        <v>1</v>
      </c>
      <c r="AF53" s="127">
        <v>1</v>
      </c>
      <c r="AG53" s="126">
        <v>3</v>
      </c>
      <c r="AH53" s="126">
        <v>4</v>
      </c>
      <c r="AI53" s="129">
        <v>4</v>
      </c>
      <c r="AJ53" s="87" t="s">
        <v>2648</v>
      </c>
      <c r="AK53" s="87" t="s">
        <v>1013</v>
      </c>
      <c r="AL53" s="87" t="s">
        <v>1013</v>
      </c>
      <c r="AM53" s="355"/>
      <c r="AN53" s="355"/>
    </row>
    <row r="54" spans="1:40" ht="13.5" customHeight="1">
      <c r="A54" s="482" t="s">
        <v>2693</v>
      </c>
      <c r="B54" s="689">
        <v>107</v>
      </c>
      <c r="C54" s="133">
        <v>506</v>
      </c>
      <c r="D54" s="134">
        <v>202</v>
      </c>
      <c r="E54" s="134">
        <v>12</v>
      </c>
      <c r="F54" s="134">
        <v>19</v>
      </c>
      <c r="G54" s="135">
        <v>21</v>
      </c>
      <c r="H54" s="667">
        <v>137</v>
      </c>
      <c r="I54" s="126">
        <v>468</v>
      </c>
      <c r="J54" s="126">
        <v>426</v>
      </c>
      <c r="K54" s="126" t="s">
        <v>2646</v>
      </c>
      <c r="L54" s="126">
        <v>104</v>
      </c>
      <c r="M54" s="127">
        <v>114</v>
      </c>
      <c r="N54" s="665">
        <v>1.76</v>
      </c>
      <c r="O54" s="619">
        <v>16.4</v>
      </c>
      <c r="P54" s="89" t="s">
        <v>2620</v>
      </c>
      <c r="Q54" s="522">
        <v>107</v>
      </c>
      <c r="R54" s="520">
        <v>57780</v>
      </c>
      <c r="S54" s="520">
        <v>2284</v>
      </c>
      <c r="T54" s="520">
        <v>2613</v>
      </c>
      <c r="U54" s="518">
        <v>20.56</v>
      </c>
      <c r="V54" s="513">
        <v>70.21</v>
      </c>
      <c r="W54" s="520">
        <v>2622</v>
      </c>
      <c r="X54" s="520">
        <v>259.6</v>
      </c>
      <c r="Y54" s="520">
        <v>408.5</v>
      </c>
      <c r="Z54" s="513">
        <v>4.38</v>
      </c>
      <c r="AA54" s="518">
        <v>74.6</v>
      </c>
      <c r="AB54" s="523">
        <v>143.5</v>
      </c>
      <c r="AC54" s="129">
        <v>1548</v>
      </c>
      <c r="AD54" s="126">
        <v>1</v>
      </c>
      <c r="AE54" s="126">
        <v>1</v>
      </c>
      <c r="AF54" s="127">
        <v>1</v>
      </c>
      <c r="AG54" s="126">
        <v>2</v>
      </c>
      <c r="AH54" s="126">
        <v>4</v>
      </c>
      <c r="AI54" s="129">
        <v>4</v>
      </c>
      <c r="AJ54" s="87" t="s">
        <v>2648</v>
      </c>
      <c r="AK54" s="87" t="s">
        <v>1013</v>
      </c>
      <c r="AL54" s="87" t="s">
        <v>1013</v>
      </c>
      <c r="AM54" s="355"/>
      <c r="AN54" s="355"/>
    </row>
    <row r="55" spans="1:40" ht="13.5" customHeight="1">
      <c r="A55" s="482" t="s">
        <v>2694</v>
      </c>
      <c r="B55" s="689">
        <v>92.1</v>
      </c>
      <c r="C55" s="133">
        <v>547</v>
      </c>
      <c r="D55" s="134">
        <v>210</v>
      </c>
      <c r="E55" s="134">
        <v>9</v>
      </c>
      <c r="F55" s="134">
        <v>15.7</v>
      </c>
      <c r="G55" s="135">
        <v>24</v>
      </c>
      <c r="H55" s="667">
        <v>117</v>
      </c>
      <c r="I55" s="126">
        <v>515.6</v>
      </c>
      <c r="J55" s="126">
        <v>467.6</v>
      </c>
      <c r="K55" s="126" t="s">
        <v>2646</v>
      </c>
      <c r="L55" s="126">
        <v>106</v>
      </c>
      <c r="M55" s="127">
        <v>122</v>
      </c>
      <c r="N55" s="665">
        <v>1.875</v>
      </c>
      <c r="O55" s="619">
        <v>20.36</v>
      </c>
      <c r="P55" s="89" t="s">
        <v>2496</v>
      </c>
      <c r="Q55" s="522">
        <v>92.1</v>
      </c>
      <c r="R55" s="520">
        <v>59980</v>
      </c>
      <c r="S55" s="520">
        <v>2193</v>
      </c>
      <c r="T55" s="520">
        <v>2475</v>
      </c>
      <c r="U55" s="518">
        <v>22.61</v>
      </c>
      <c r="V55" s="513">
        <v>60.3</v>
      </c>
      <c r="W55" s="520">
        <v>2432</v>
      </c>
      <c r="X55" s="520">
        <v>231.6</v>
      </c>
      <c r="Y55" s="520">
        <v>361.5</v>
      </c>
      <c r="Z55" s="513">
        <v>4.55</v>
      </c>
      <c r="AA55" s="518">
        <v>68.52</v>
      </c>
      <c r="AB55" s="520">
        <v>86.53</v>
      </c>
      <c r="AC55" s="129">
        <v>1710</v>
      </c>
      <c r="AD55" s="126">
        <v>1</v>
      </c>
      <c r="AE55" s="126">
        <v>1</v>
      </c>
      <c r="AF55" s="127">
        <v>2</v>
      </c>
      <c r="AG55" s="126">
        <v>4</v>
      </c>
      <c r="AH55" s="126">
        <v>4</v>
      </c>
      <c r="AI55" s="129">
        <v>4</v>
      </c>
      <c r="AJ55" s="87" t="s">
        <v>2648</v>
      </c>
      <c r="AK55" s="87" t="s">
        <v>2648</v>
      </c>
      <c r="AL55" s="87" t="s">
        <v>2648</v>
      </c>
      <c r="AM55" s="355"/>
      <c r="AN55" s="355"/>
    </row>
    <row r="56" spans="1:40" ht="13.5" customHeight="1">
      <c r="A56" s="482" t="s">
        <v>2695</v>
      </c>
      <c r="B56" s="689">
        <v>106</v>
      </c>
      <c r="C56" s="133">
        <v>550</v>
      </c>
      <c r="D56" s="134">
        <v>210</v>
      </c>
      <c r="E56" s="134">
        <v>11.1</v>
      </c>
      <c r="F56" s="134">
        <v>17.2</v>
      </c>
      <c r="G56" s="135">
        <v>24</v>
      </c>
      <c r="H56" s="667">
        <v>134</v>
      </c>
      <c r="I56" s="126">
        <v>515.6</v>
      </c>
      <c r="J56" s="126">
        <v>467.6</v>
      </c>
      <c r="K56" s="126" t="s">
        <v>2646</v>
      </c>
      <c r="L56" s="126">
        <v>110</v>
      </c>
      <c r="M56" s="127">
        <v>122</v>
      </c>
      <c r="N56" s="665">
        <v>1.877</v>
      </c>
      <c r="O56" s="619">
        <v>17.78</v>
      </c>
      <c r="P56" s="89" t="s">
        <v>1105</v>
      </c>
      <c r="Q56" s="522">
        <v>106</v>
      </c>
      <c r="R56" s="520">
        <v>67120</v>
      </c>
      <c r="S56" s="520">
        <v>2441</v>
      </c>
      <c r="T56" s="520">
        <v>2787</v>
      </c>
      <c r="U56" s="518">
        <v>22.35</v>
      </c>
      <c r="V56" s="513">
        <v>72.34</v>
      </c>
      <c r="W56" s="520">
        <v>2668</v>
      </c>
      <c r="X56" s="520">
        <v>254.1</v>
      </c>
      <c r="Y56" s="520">
        <v>400.5</v>
      </c>
      <c r="Z56" s="513">
        <v>4.45</v>
      </c>
      <c r="AA56" s="518">
        <v>73.62</v>
      </c>
      <c r="AB56" s="520">
        <v>123.2</v>
      </c>
      <c r="AC56" s="129">
        <v>1884</v>
      </c>
      <c r="AD56" s="126">
        <v>1</v>
      </c>
      <c r="AE56" s="126">
        <v>1</v>
      </c>
      <c r="AF56" s="127">
        <v>1</v>
      </c>
      <c r="AG56" s="126">
        <v>4</v>
      </c>
      <c r="AH56" s="126">
        <v>4</v>
      </c>
      <c r="AI56" s="129">
        <v>4</v>
      </c>
      <c r="AJ56" s="87" t="s">
        <v>2648</v>
      </c>
      <c r="AK56" s="87" t="s">
        <v>1013</v>
      </c>
      <c r="AL56" s="87" t="s">
        <v>1013</v>
      </c>
      <c r="AM56" s="355"/>
      <c r="AN56" s="355"/>
    </row>
    <row r="57" spans="1:40" ht="13.5" customHeight="1">
      <c r="A57" s="482" t="s">
        <v>2696</v>
      </c>
      <c r="B57" s="689">
        <v>123</v>
      </c>
      <c r="C57" s="133">
        <v>556</v>
      </c>
      <c r="D57" s="134">
        <v>212</v>
      </c>
      <c r="E57" s="134">
        <v>12.7</v>
      </c>
      <c r="F57" s="134">
        <v>20.2</v>
      </c>
      <c r="G57" s="135">
        <v>24</v>
      </c>
      <c r="H57" s="667">
        <v>156</v>
      </c>
      <c r="I57" s="126">
        <v>515.6</v>
      </c>
      <c r="J57" s="126">
        <v>467.6</v>
      </c>
      <c r="K57" s="126" t="s">
        <v>2646</v>
      </c>
      <c r="L57" s="126">
        <v>110</v>
      </c>
      <c r="M57" s="127">
        <v>122</v>
      </c>
      <c r="N57" s="665">
        <v>1.893</v>
      </c>
      <c r="O57" s="619">
        <v>15.45</v>
      </c>
      <c r="P57" s="89" t="s">
        <v>2497</v>
      </c>
      <c r="Q57" s="522">
        <v>123</v>
      </c>
      <c r="R57" s="520">
        <v>79160</v>
      </c>
      <c r="S57" s="520">
        <v>2847</v>
      </c>
      <c r="T57" s="520">
        <v>3263</v>
      </c>
      <c r="U57" s="518">
        <v>22.52</v>
      </c>
      <c r="V57" s="513">
        <v>82.69</v>
      </c>
      <c r="W57" s="520">
        <v>3224</v>
      </c>
      <c r="X57" s="520">
        <v>304.2</v>
      </c>
      <c r="Y57" s="520">
        <v>480.5</v>
      </c>
      <c r="Z57" s="513">
        <v>4.55</v>
      </c>
      <c r="AA57" s="518">
        <v>81.22</v>
      </c>
      <c r="AB57" s="520">
        <v>187.5</v>
      </c>
      <c r="AC57" s="129">
        <v>2302</v>
      </c>
      <c r="AD57" s="126">
        <v>1</v>
      </c>
      <c r="AE57" s="126">
        <v>1</v>
      </c>
      <c r="AF57" s="127">
        <v>1</v>
      </c>
      <c r="AG57" s="126">
        <v>2</v>
      </c>
      <c r="AH57" s="126">
        <v>4</v>
      </c>
      <c r="AI57" s="129">
        <v>4</v>
      </c>
      <c r="AJ57" s="87" t="s">
        <v>2648</v>
      </c>
      <c r="AK57" s="87" t="s">
        <v>1013</v>
      </c>
      <c r="AL57" s="87" t="s">
        <v>1013</v>
      </c>
      <c r="AM57" s="355"/>
      <c r="AN57" s="355"/>
    </row>
    <row r="58" spans="1:40" ht="13.5" customHeight="1">
      <c r="A58" s="482" t="s">
        <v>2697</v>
      </c>
      <c r="B58" s="689">
        <v>108</v>
      </c>
      <c r="C58" s="133">
        <v>597</v>
      </c>
      <c r="D58" s="134">
        <v>220</v>
      </c>
      <c r="E58" s="134">
        <v>9.8</v>
      </c>
      <c r="F58" s="134">
        <v>17.5</v>
      </c>
      <c r="G58" s="135">
        <v>24</v>
      </c>
      <c r="H58" s="127">
        <v>137</v>
      </c>
      <c r="I58" s="126">
        <v>562</v>
      </c>
      <c r="J58" s="126">
        <v>514</v>
      </c>
      <c r="K58" s="126" t="s">
        <v>2698</v>
      </c>
      <c r="L58" s="126">
        <v>114</v>
      </c>
      <c r="M58" s="127">
        <v>118</v>
      </c>
      <c r="N58" s="665">
        <v>2.013</v>
      </c>
      <c r="O58" s="619">
        <v>18.72</v>
      </c>
      <c r="P58" s="89" t="s">
        <v>2498</v>
      </c>
      <c r="Q58" s="522">
        <v>108</v>
      </c>
      <c r="R58" s="520">
        <v>82920</v>
      </c>
      <c r="S58" s="520">
        <v>2778</v>
      </c>
      <c r="T58" s="520">
        <v>3141</v>
      </c>
      <c r="U58" s="518">
        <v>24.6</v>
      </c>
      <c r="V58" s="513">
        <v>70.14</v>
      </c>
      <c r="W58" s="520">
        <v>3116</v>
      </c>
      <c r="X58" s="520">
        <v>283.3</v>
      </c>
      <c r="Y58" s="520">
        <v>442.1</v>
      </c>
      <c r="Z58" s="513">
        <v>4.77</v>
      </c>
      <c r="AA58" s="518">
        <v>72.92</v>
      </c>
      <c r="AB58" s="520">
        <v>118.8</v>
      </c>
      <c r="AC58" s="129">
        <v>2607</v>
      </c>
      <c r="AD58" s="126">
        <v>1</v>
      </c>
      <c r="AE58" s="126">
        <v>1</v>
      </c>
      <c r="AF58" s="127">
        <v>2</v>
      </c>
      <c r="AG58" s="126">
        <v>4</v>
      </c>
      <c r="AH58" s="126">
        <v>4</v>
      </c>
      <c r="AI58" s="129">
        <v>4</v>
      </c>
      <c r="AJ58" s="87" t="s">
        <v>2648</v>
      </c>
      <c r="AK58" s="87" t="s">
        <v>2648</v>
      </c>
      <c r="AL58" s="87" t="s">
        <v>2648</v>
      </c>
      <c r="AM58" s="355"/>
      <c r="AN58" s="355"/>
    </row>
    <row r="59" spans="1:40" ht="13.5" customHeight="1">
      <c r="A59" s="482" t="s">
        <v>864</v>
      </c>
      <c r="B59" s="689">
        <v>122</v>
      </c>
      <c r="C59" s="133">
        <v>600</v>
      </c>
      <c r="D59" s="134">
        <v>220</v>
      </c>
      <c r="E59" s="134">
        <v>12</v>
      </c>
      <c r="F59" s="134">
        <v>19</v>
      </c>
      <c r="G59" s="135">
        <v>24</v>
      </c>
      <c r="H59" s="127">
        <v>156</v>
      </c>
      <c r="I59" s="126">
        <v>562</v>
      </c>
      <c r="J59" s="126">
        <v>514</v>
      </c>
      <c r="K59" s="126" t="s">
        <v>2698</v>
      </c>
      <c r="L59" s="126">
        <v>116</v>
      </c>
      <c r="M59" s="127">
        <v>118</v>
      </c>
      <c r="N59" s="665">
        <v>2.015</v>
      </c>
      <c r="O59" s="619">
        <v>16.45</v>
      </c>
      <c r="P59" s="89" t="s">
        <v>864</v>
      </c>
      <c r="Q59" s="522">
        <v>122</v>
      </c>
      <c r="R59" s="520">
        <v>92080</v>
      </c>
      <c r="S59" s="520">
        <v>3069</v>
      </c>
      <c r="T59" s="520">
        <v>3512</v>
      </c>
      <c r="U59" s="518">
        <v>24.3</v>
      </c>
      <c r="V59" s="513">
        <v>83.78</v>
      </c>
      <c r="W59" s="520">
        <v>3387</v>
      </c>
      <c r="X59" s="520">
        <v>307.9</v>
      </c>
      <c r="Y59" s="520">
        <v>485.6</v>
      </c>
      <c r="Z59" s="513">
        <v>4.66</v>
      </c>
      <c r="AA59" s="518">
        <v>78.12</v>
      </c>
      <c r="AB59" s="520">
        <v>165.4</v>
      </c>
      <c r="AC59" s="129">
        <v>2846</v>
      </c>
      <c r="AD59" s="126">
        <v>1</v>
      </c>
      <c r="AE59" s="126">
        <v>1</v>
      </c>
      <c r="AF59" s="127">
        <v>1</v>
      </c>
      <c r="AG59" s="126">
        <v>4</v>
      </c>
      <c r="AH59" s="126">
        <v>4</v>
      </c>
      <c r="AI59" s="129">
        <v>4</v>
      </c>
      <c r="AJ59" s="87" t="s">
        <v>2648</v>
      </c>
      <c r="AK59" s="87" t="s">
        <v>1013</v>
      </c>
      <c r="AL59" s="87" t="s">
        <v>1013</v>
      </c>
      <c r="AM59" s="355"/>
      <c r="AN59" s="355"/>
    </row>
    <row r="60" spans="1:40" ht="13.5" customHeight="1">
      <c r="A60" s="482" t="s">
        <v>2699</v>
      </c>
      <c r="B60" s="689">
        <v>154</v>
      </c>
      <c r="C60" s="133">
        <v>610</v>
      </c>
      <c r="D60" s="134">
        <v>224</v>
      </c>
      <c r="E60" s="134">
        <v>15</v>
      </c>
      <c r="F60" s="134">
        <v>24</v>
      </c>
      <c r="G60" s="135">
        <v>24</v>
      </c>
      <c r="H60" s="667">
        <v>197</v>
      </c>
      <c r="I60" s="126">
        <v>562</v>
      </c>
      <c r="J60" s="126">
        <v>514</v>
      </c>
      <c r="K60" s="126" t="s">
        <v>2698</v>
      </c>
      <c r="L60" s="126">
        <v>118</v>
      </c>
      <c r="M60" s="127">
        <v>122</v>
      </c>
      <c r="N60" s="665">
        <v>2.045</v>
      </c>
      <c r="O60" s="619">
        <v>13.24</v>
      </c>
      <c r="P60" s="89" t="s">
        <v>2499</v>
      </c>
      <c r="Q60" s="522">
        <v>154</v>
      </c>
      <c r="R60" s="520">
        <v>118300</v>
      </c>
      <c r="S60" s="520">
        <v>3879</v>
      </c>
      <c r="T60" s="520">
        <v>4471</v>
      </c>
      <c r="U60" s="518">
        <v>24.52</v>
      </c>
      <c r="V60" s="514">
        <v>104.4</v>
      </c>
      <c r="W60" s="520">
        <v>4521</v>
      </c>
      <c r="X60" s="520">
        <v>403.6</v>
      </c>
      <c r="Y60" s="520">
        <v>640.1</v>
      </c>
      <c r="Z60" s="513">
        <v>4.79</v>
      </c>
      <c r="AA60" s="518">
        <v>91.12</v>
      </c>
      <c r="AB60" s="520">
        <v>318.1</v>
      </c>
      <c r="AC60" s="129">
        <v>3860</v>
      </c>
      <c r="AD60" s="126">
        <v>1</v>
      </c>
      <c r="AE60" s="126">
        <v>1</v>
      </c>
      <c r="AF60" s="127">
        <v>1</v>
      </c>
      <c r="AG60" s="126">
        <v>2</v>
      </c>
      <c r="AH60" s="126">
        <v>4</v>
      </c>
      <c r="AI60" s="129">
        <v>4</v>
      </c>
      <c r="AJ60" s="87" t="s">
        <v>2648</v>
      </c>
      <c r="AK60" s="87" t="s">
        <v>1013</v>
      </c>
      <c r="AL60" s="87" t="s">
        <v>1013</v>
      </c>
      <c r="AM60" s="355"/>
      <c r="AN60" s="355"/>
    </row>
    <row r="61" spans="1:40" ht="13.5" customHeight="1">
      <c r="A61" s="482" t="s">
        <v>2700</v>
      </c>
      <c r="B61" s="689">
        <v>137</v>
      </c>
      <c r="C61" s="133">
        <v>753</v>
      </c>
      <c r="D61" s="134">
        <v>263</v>
      </c>
      <c r="E61" s="134">
        <v>11.5</v>
      </c>
      <c r="F61" s="134">
        <v>17</v>
      </c>
      <c r="G61" s="135">
        <v>17</v>
      </c>
      <c r="H61" s="667">
        <v>175</v>
      </c>
      <c r="I61" s="126">
        <v>719</v>
      </c>
      <c r="J61" s="126">
        <v>685</v>
      </c>
      <c r="K61" s="126" t="s">
        <v>2698</v>
      </c>
      <c r="L61" s="126">
        <v>102</v>
      </c>
      <c r="M61" s="127">
        <v>162</v>
      </c>
      <c r="N61" s="665">
        <v>2.506</v>
      </c>
      <c r="O61" s="619">
        <v>18.28</v>
      </c>
      <c r="P61" s="89" t="s">
        <v>2396</v>
      </c>
      <c r="Q61" s="522">
        <v>137</v>
      </c>
      <c r="R61" s="520">
        <v>159900</v>
      </c>
      <c r="S61" s="520">
        <v>4246</v>
      </c>
      <c r="T61" s="520">
        <v>4865</v>
      </c>
      <c r="U61" s="518">
        <v>30.26</v>
      </c>
      <c r="V61" s="513">
        <v>92.9</v>
      </c>
      <c r="W61" s="520">
        <v>5166</v>
      </c>
      <c r="X61" s="520">
        <v>392.8</v>
      </c>
      <c r="Y61" s="520">
        <v>614.1</v>
      </c>
      <c r="Z61" s="513">
        <v>5.44</v>
      </c>
      <c r="AA61" s="518">
        <v>65.42</v>
      </c>
      <c r="AB61" s="520">
        <v>137.1</v>
      </c>
      <c r="AC61" s="129">
        <v>6980</v>
      </c>
      <c r="AD61" s="126">
        <v>1</v>
      </c>
      <c r="AE61" s="126">
        <v>2</v>
      </c>
      <c r="AF61" s="127" t="s">
        <v>627</v>
      </c>
      <c r="AG61" s="126">
        <v>4</v>
      </c>
      <c r="AH61" s="126">
        <v>4</v>
      </c>
      <c r="AI61" s="129" t="s">
        <v>627</v>
      </c>
      <c r="AJ61" s="87" t="s">
        <v>2648</v>
      </c>
      <c r="AK61" s="87" t="s">
        <v>2648</v>
      </c>
      <c r="AL61" s="87" t="s">
        <v>2648</v>
      </c>
      <c r="AM61" s="355"/>
      <c r="AN61" s="355"/>
    </row>
    <row r="62" spans="1:40" ht="13.5" customHeight="1">
      <c r="A62" s="482" t="s">
        <v>2500</v>
      </c>
      <c r="B62" s="689">
        <v>147</v>
      </c>
      <c r="C62" s="133">
        <v>753</v>
      </c>
      <c r="D62" s="134">
        <v>265</v>
      </c>
      <c r="E62" s="134">
        <v>13.2</v>
      </c>
      <c r="F62" s="134">
        <v>17</v>
      </c>
      <c r="G62" s="135">
        <v>17</v>
      </c>
      <c r="H62" s="667">
        <v>188</v>
      </c>
      <c r="I62" s="126">
        <v>719</v>
      </c>
      <c r="J62" s="126">
        <v>685</v>
      </c>
      <c r="K62" s="126" t="s">
        <v>2698</v>
      </c>
      <c r="L62" s="126">
        <v>104</v>
      </c>
      <c r="M62" s="127">
        <v>164</v>
      </c>
      <c r="N62" s="665">
        <v>2.51</v>
      </c>
      <c r="O62" s="619">
        <v>17.06</v>
      </c>
      <c r="P62" s="89" t="s">
        <v>2500</v>
      </c>
      <c r="Q62" s="522">
        <v>147</v>
      </c>
      <c r="R62" s="520">
        <v>166100</v>
      </c>
      <c r="S62" s="520">
        <v>4411</v>
      </c>
      <c r="T62" s="520">
        <v>5110</v>
      </c>
      <c r="U62" s="518">
        <v>29.76</v>
      </c>
      <c r="V62" s="514">
        <v>105.4</v>
      </c>
      <c r="W62" s="520">
        <v>5289</v>
      </c>
      <c r="X62" s="520">
        <v>399.2</v>
      </c>
      <c r="Y62" s="520">
        <v>630.8</v>
      </c>
      <c r="Z62" s="513">
        <v>5.31</v>
      </c>
      <c r="AA62" s="518">
        <v>67.12</v>
      </c>
      <c r="AB62" s="520">
        <v>161.5</v>
      </c>
      <c r="AC62" s="129">
        <v>7141</v>
      </c>
      <c r="AD62" s="126">
        <v>1</v>
      </c>
      <c r="AE62" s="126">
        <v>1</v>
      </c>
      <c r="AF62" s="127">
        <v>2</v>
      </c>
      <c r="AG62" s="126">
        <v>4</v>
      </c>
      <c r="AH62" s="126">
        <v>4</v>
      </c>
      <c r="AI62" s="129">
        <v>4</v>
      </c>
      <c r="AJ62" s="87" t="s">
        <v>2648</v>
      </c>
      <c r="AK62" s="87" t="s">
        <v>2648</v>
      </c>
      <c r="AL62" s="87" t="s">
        <v>2648</v>
      </c>
      <c r="AM62" s="355"/>
      <c r="AN62" s="355"/>
    </row>
    <row r="63" spans="1:40" ht="13.5" customHeight="1">
      <c r="A63" s="482" t="s">
        <v>2701</v>
      </c>
      <c r="B63" s="689">
        <v>173</v>
      </c>
      <c r="C63" s="133">
        <v>762</v>
      </c>
      <c r="D63" s="134">
        <v>267</v>
      </c>
      <c r="E63" s="134">
        <v>14.4</v>
      </c>
      <c r="F63" s="134">
        <v>21.6</v>
      </c>
      <c r="G63" s="135">
        <v>17</v>
      </c>
      <c r="H63" s="667">
        <v>221</v>
      </c>
      <c r="I63" s="126">
        <v>718.8</v>
      </c>
      <c r="J63" s="126">
        <v>684.8</v>
      </c>
      <c r="K63" s="126" t="s">
        <v>2698</v>
      </c>
      <c r="L63" s="126">
        <v>104</v>
      </c>
      <c r="M63" s="127">
        <v>166</v>
      </c>
      <c r="N63" s="665">
        <v>2.534</v>
      </c>
      <c r="O63" s="619">
        <v>14.58</v>
      </c>
      <c r="P63" s="89" t="s">
        <v>2501</v>
      </c>
      <c r="Q63" s="522">
        <v>173</v>
      </c>
      <c r="R63" s="520">
        <v>205800</v>
      </c>
      <c r="S63" s="520">
        <v>5402</v>
      </c>
      <c r="T63" s="520">
        <v>6218</v>
      </c>
      <c r="U63" s="518">
        <v>30.49</v>
      </c>
      <c r="V63" s="514">
        <v>116.4</v>
      </c>
      <c r="W63" s="520">
        <v>6873</v>
      </c>
      <c r="X63" s="520">
        <v>514.9</v>
      </c>
      <c r="Y63" s="520">
        <v>809.9</v>
      </c>
      <c r="Z63" s="513">
        <v>5.57</v>
      </c>
      <c r="AA63" s="518">
        <v>77.52</v>
      </c>
      <c r="AB63" s="520">
        <v>273.6</v>
      </c>
      <c r="AC63" s="129">
        <v>9391</v>
      </c>
      <c r="AD63" s="126">
        <v>1</v>
      </c>
      <c r="AE63" s="126">
        <v>1</v>
      </c>
      <c r="AF63" s="127">
        <v>1</v>
      </c>
      <c r="AG63" s="126">
        <v>4</v>
      </c>
      <c r="AH63" s="126">
        <v>4</v>
      </c>
      <c r="AI63" s="129">
        <v>4</v>
      </c>
      <c r="AJ63" s="87" t="s">
        <v>2648</v>
      </c>
      <c r="AK63" s="87" t="s">
        <v>1013</v>
      </c>
      <c r="AL63" s="87" t="s">
        <v>1013</v>
      </c>
      <c r="AM63" s="355"/>
      <c r="AN63" s="355"/>
    </row>
    <row r="64" spans="1:40" ht="13.5" customHeight="1">
      <c r="A64" s="482" t="s">
        <v>1104</v>
      </c>
      <c r="B64" s="689">
        <v>196</v>
      </c>
      <c r="C64" s="133">
        <v>770</v>
      </c>
      <c r="D64" s="134">
        <v>268</v>
      </c>
      <c r="E64" s="134">
        <v>15.6</v>
      </c>
      <c r="F64" s="134">
        <v>25.4</v>
      </c>
      <c r="G64" s="135">
        <v>17</v>
      </c>
      <c r="H64" s="667">
        <v>251</v>
      </c>
      <c r="I64" s="126">
        <v>719.2</v>
      </c>
      <c r="J64" s="126">
        <v>685.2</v>
      </c>
      <c r="K64" s="126" t="s">
        <v>2698</v>
      </c>
      <c r="L64" s="126">
        <v>106</v>
      </c>
      <c r="M64" s="127">
        <v>166</v>
      </c>
      <c r="N64" s="665">
        <v>2.552</v>
      </c>
      <c r="O64" s="619">
        <v>12.96</v>
      </c>
      <c r="P64" s="89" t="s">
        <v>2502</v>
      </c>
      <c r="Q64" s="522">
        <v>196</v>
      </c>
      <c r="R64" s="520">
        <v>240300</v>
      </c>
      <c r="S64" s="520">
        <v>6241</v>
      </c>
      <c r="T64" s="520">
        <v>7174</v>
      </c>
      <c r="U64" s="518">
        <v>30.95</v>
      </c>
      <c r="V64" s="514">
        <v>127.3</v>
      </c>
      <c r="W64" s="520">
        <v>8175</v>
      </c>
      <c r="X64" s="520">
        <v>610.1</v>
      </c>
      <c r="Y64" s="520">
        <v>958.8</v>
      </c>
      <c r="Z64" s="513">
        <v>5.71</v>
      </c>
      <c r="AA64" s="518">
        <v>86.32</v>
      </c>
      <c r="AB64" s="520">
        <v>408.9</v>
      </c>
      <c r="AC64" s="129">
        <v>11290</v>
      </c>
      <c r="AD64" s="126">
        <v>1</v>
      </c>
      <c r="AE64" s="126">
        <v>1</v>
      </c>
      <c r="AF64" s="127">
        <v>1</v>
      </c>
      <c r="AG64" s="126">
        <v>4</v>
      </c>
      <c r="AH64" s="126">
        <v>4</v>
      </c>
      <c r="AI64" s="129">
        <v>4</v>
      </c>
      <c r="AJ64" s="87" t="s">
        <v>2648</v>
      </c>
      <c r="AK64" s="87" t="s">
        <v>1013</v>
      </c>
      <c r="AL64" s="87" t="s">
        <v>1013</v>
      </c>
      <c r="AM64" s="355"/>
      <c r="AN64" s="355"/>
    </row>
    <row r="65" spans="29:40" ht="13.5" customHeight="1"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</row>
    <row r="66" spans="29:40" ht="13.5" customHeight="1">
      <c r="AC66" s="355"/>
      <c r="AD66" s="355"/>
      <c r="AE66" s="355"/>
      <c r="AF66" s="355"/>
      <c r="AG66" s="355"/>
      <c r="AH66" s="355"/>
      <c r="AI66" s="355"/>
      <c r="AJ66" s="355"/>
      <c r="AK66" s="355"/>
      <c r="AL66" s="355"/>
      <c r="AM66" s="355"/>
      <c r="AN66" s="355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</sheetData>
  <mergeCells count="19">
    <mergeCell ref="A1:AC1"/>
    <mergeCell ref="A2:AC2"/>
    <mergeCell ref="A3:AC3"/>
    <mergeCell ref="AJ6:AJ10"/>
    <mergeCell ref="R5:V5"/>
    <mergeCell ref="W5:Z5"/>
    <mergeCell ref="AA5:AC5"/>
    <mergeCell ref="AD5:AF5"/>
    <mergeCell ref="AG5:AI5"/>
    <mergeCell ref="AK6:AK10"/>
    <mergeCell ref="AL6:AL10"/>
    <mergeCell ref="A4:B5"/>
    <mergeCell ref="C4:G5"/>
    <mergeCell ref="H4:H5"/>
    <mergeCell ref="I4:M5"/>
    <mergeCell ref="N4:O5"/>
    <mergeCell ref="P4:Q5"/>
    <mergeCell ref="R4:AC4"/>
    <mergeCell ref="AD4:AI4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74"/>
  <headerFooter alignWithMargins="0">
    <oddFooter>&amp;L&amp;"Helvetica,Regular"&amp;8&amp;F
&amp;D&amp;R&amp;"Helvetica,Regular"&amp;8Profilés &amp;A
Page &amp;P/&amp;N</oddFooter>
  </headerFooter>
  <colBreaks count="1" manualBreakCount="1">
    <brk id="1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0"/>
  <sheetViews>
    <sheetView showGridLines="0" zoomScale="75" zoomScaleNormal="75" workbookViewId="0" topLeftCell="A1">
      <selection activeCell="AG5" sqref="AG5"/>
    </sheetView>
  </sheetViews>
  <sheetFormatPr defaultColWidth="9.00390625" defaultRowHeight="13.5" customHeight="1"/>
  <cols>
    <col min="1" max="1" width="13.00390625" style="79" customWidth="1"/>
    <col min="2" max="2" width="4.125" style="62" customWidth="1"/>
    <col min="3" max="7" width="4.00390625" style="62" customWidth="1"/>
    <col min="8" max="8" width="5.25390625" style="62" customWidth="1"/>
    <col min="9" max="15" width="5.375" style="62" bestFit="1" customWidth="1"/>
    <col min="16" max="16" width="4.25390625" style="62" bestFit="1" customWidth="1"/>
    <col min="17" max="17" width="5.375" style="79" bestFit="1" customWidth="1"/>
    <col min="18" max="18" width="13.125" style="62" customWidth="1"/>
    <col min="19" max="19" width="5.25390625" style="62" customWidth="1"/>
    <col min="20" max="31" width="5.375" style="62" bestFit="1" customWidth="1"/>
    <col min="32" max="33" width="5.25390625" style="62" customWidth="1"/>
    <col min="34" max="36" width="2.75390625" style="62" customWidth="1"/>
    <col min="37" max="37" width="5.375" style="22" customWidth="1"/>
    <col min="38" max="38" width="12.625" style="79" customWidth="1"/>
    <col min="39" max="39" width="4.875" style="62" customWidth="1"/>
    <col min="40" max="40" width="3.75390625" style="62" customWidth="1"/>
    <col min="41" max="41" width="3.625" style="62" customWidth="1"/>
    <col min="42" max="43" width="3.25390625" style="62" customWidth="1"/>
    <col min="44" max="44" width="3.625" style="62" customWidth="1"/>
    <col min="45" max="45" width="4.875" style="62" customWidth="1"/>
    <col min="46" max="46" width="3.875" style="62" customWidth="1"/>
    <col min="47" max="48" width="5.75390625" style="62" customWidth="1"/>
    <col min="49" max="49" width="6.125" style="62" customWidth="1"/>
    <col min="50" max="50" width="3.875" style="62" customWidth="1"/>
    <col min="51" max="52" width="6.00390625" style="62" customWidth="1"/>
    <col min="53" max="53" width="6.125" style="62" customWidth="1"/>
    <col min="54" max="54" width="3.625" style="62" customWidth="1"/>
    <col min="55" max="55" width="4.375" style="62" customWidth="1"/>
    <col min="56" max="57" width="5.25390625" style="62" customWidth="1"/>
    <col min="58" max="58" width="2.75390625" style="62" customWidth="1"/>
    <col min="59" max="59" width="4.625" style="62" customWidth="1"/>
    <col min="60" max="60" width="3.625" style="62" customWidth="1"/>
    <col min="61" max="61" width="3.625" style="63" customWidth="1"/>
    <col min="62" max="65" width="3.625" style="62" customWidth="1"/>
    <col min="66" max="67" width="4.375" style="62" customWidth="1"/>
    <col min="68" max="68" width="5.25390625" style="62" customWidth="1"/>
    <col min="69" max="69" width="2.75390625" style="62" customWidth="1"/>
    <col min="70" max="71" width="5.25390625" style="62" customWidth="1"/>
    <col min="72" max="72" width="2.75390625" style="62" customWidth="1"/>
    <col min="73" max="74" width="3.25390625" style="62" customWidth="1"/>
    <col min="75" max="75" width="2.75390625" style="62" customWidth="1"/>
    <col min="76" max="76" width="2.75390625" style="63" customWidth="1"/>
    <col min="77" max="77" width="2.75390625" style="62" customWidth="1"/>
    <col min="78" max="78" width="3.625" style="62" customWidth="1"/>
    <col min="79" max="79" width="2.75390625" style="62" customWidth="1"/>
    <col min="80" max="81" width="4.375" style="62" customWidth="1"/>
    <col min="82" max="82" width="5.25390625" style="62" customWidth="1"/>
    <col min="83" max="212" width="10.625" style="62" customWidth="1"/>
    <col min="213" max="16384" width="10.75390625" style="62" customWidth="1"/>
  </cols>
  <sheetData>
    <row r="1" spans="1:31" ht="55.5" customHeight="1">
      <c r="A1" s="1152" t="s">
        <v>2804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  <c r="Y1" s="1153"/>
      <c r="Z1" s="1153"/>
      <c r="AA1" s="1153"/>
      <c r="AB1" s="1153"/>
      <c r="AC1" s="1153"/>
      <c r="AD1" s="1153"/>
      <c r="AE1" s="1153"/>
    </row>
    <row r="2" spans="1:31" ht="57" customHeight="1">
      <c r="A2" s="1152" t="s">
        <v>2933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</row>
    <row r="3" spans="1:31" ht="69" customHeight="1" thickBot="1">
      <c r="A3" s="1154" t="s">
        <v>2799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1155"/>
      <c r="O3" s="1155"/>
      <c r="P3" s="1155"/>
      <c r="Q3" s="1155"/>
      <c r="R3" s="1155"/>
      <c r="S3" s="1155"/>
      <c r="T3" s="1155"/>
      <c r="U3" s="1155"/>
      <c r="V3" s="1155"/>
      <c r="W3" s="1155"/>
      <c r="X3" s="1155"/>
      <c r="Y3" s="1155"/>
      <c r="Z3" s="1155"/>
      <c r="AA3" s="577"/>
      <c r="AB3" s="577"/>
      <c r="AC3" s="577"/>
      <c r="AD3" s="577"/>
      <c r="AE3" s="577"/>
    </row>
    <row r="4" spans="1:53" ht="22.5" customHeight="1" thickBot="1" thickTop="1">
      <c r="A4" s="1162" t="s">
        <v>2154</v>
      </c>
      <c r="B4" s="1163"/>
      <c r="C4" s="1162" t="s">
        <v>2155</v>
      </c>
      <c r="D4" s="1173"/>
      <c r="E4" s="1173"/>
      <c r="F4" s="1173"/>
      <c r="G4" s="1163"/>
      <c r="H4" s="1176"/>
      <c r="I4" s="1162" t="s">
        <v>1342</v>
      </c>
      <c r="J4" s="1173"/>
      <c r="K4" s="1173"/>
      <c r="L4" s="1173"/>
      <c r="M4" s="1173"/>
      <c r="N4" s="1173"/>
      <c r="O4" s="1173"/>
      <c r="P4" s="1162" t="s">
        <v>780</v>
      </c>
      <c r="Q4" s="1163"/>
      <c r="R4" s="1166" t="s">
        <v>2154</v>
      </c>
      <c r="S4" s="1163"/>
      <c r="T4" s="1168" t="s">
        <v>43</v>
      </c>
      <c r="U4" s="1169"/>
      <c r="V4" s="1169"/>
      <c r="W4" s="1169"/>
      <c r="X4" s="1169"/>
      <c r="Y4" s="1169"/>
      <c r="Z4" s="1169"/>
      <c r="AA4" s="1169"/>
      <c r="AB4" s="1169"/>
      <c r="AC4" s="1169"/>
      <c r="AD4" s="1169"/>
      <c r="AE4" s="1170"/>
      <c r="AL4" s="1162" t="s">
        <v>2154</v>
      </c>
      <c r="AM4" s="1163"/>
      <c r="AN4" s="1162" t="s">
        <v>2155</v>
      </c>
      <c r="AO4" s="1173"/>
      <c r="AP4" s="1173"/>
      <c r="AQ4" s="1173"/>
      <c r="AR4" s="1163"/>
      <c r="AS4" s="1174"/>
      <c r="AT4" s="1162" t="s">
        <v>2837</v>
      </c>
      <c r="AU4" s="1173"/>
      <c r="AV4" s="1173"/>
      <c r="AW4" s="1173"/>
      <c r="AX4" s="1173"/>
      <c r="AY4" s="1173"/>
      <c r="AZ4" s="1173"/>
      <c r="BA4" s="1163"/>
    </row>
    <row r="5" spans="1:53" ht="57.75" customHeight="1" thickBot="1" thickTop="1">
      <c r="A5" s="1164"/>
      <c r="B5" s="1165"/>
      <c r="C5" s="1164"/>
      <c r="D5" s="1167"/>
      <c r="E5" s="1167"/>
      <c r="F5" s="1167"/>
      <c r="G5" s="1165"/>
      <c r="H5" s="1177"/>
      <c r="I5" s="1164"/>
      <c r="J5" s="1167"/>
      <c r="K5" s="1167"/>
      <c r="L5" s="1167"/>
      <c r="M5" s="1167"/>
      <c r="N5" s="1167"/>
      <c r="O5" s="1167"/>
      <c r="P5" s="1164"/>
      <c r="Q5" s="1165"/>
      <c r="R5" s="1167"/>
      <c r="S5" s="1165"/>
      <c r="T5" s="1168" t="s">
        <v>2808</v>
      </c>
      <c r="U5" s="1171"/>
      <c r="V5" s="1171"/>
      <c r="W5" s="1168" t="s">
        <v>2809</v>
      </c>
      <c r="X5" s="1171"/>
      <c r="Y5" s="1172"/>
      <c r="Z5" s="1168" t="s">
        <v>1344</v>
      </c>
      <c r="AA5" s="1172"/>
      <c r="AB5" s="1168" t="s">
        <v>1345</v>
      </c>
      <c r="AC5" s="1172"/>
      <c r="AD5" s="1169"/>
      <c r="AE5" s="1170"/>
      <c r="AL5" s="1164"/>
      <c r="AM5" s="1165"/>
      <c r="AN5" s="1164"/>
      <c r="AO5" s="1167"/>
      <c r="AP5" s="1167"/>
      <c r="AQ5" s="1167"/>
      <c r="AR5" s="1165"/>
      <c r="AS5" s="1175"/>
      <c r="AT5" s="1164"/>
      <c r="AU5" s="1167"/>
      <c r="AV5" s="1167"/>
      <c r="AW5" s="1167"/>
      <c r="AX5" s="1167"/>
      <c r="AY5" s="1167"/>
      <c r="AZ5" s="1167"/>
      <c r="BA5" s="1165"/>
    </row>
    <row r="6" spans="1:76" s="70" customFormat="1" ht="24" customHeight="1" thickTop="1">
      <c r="A6" s="67"/>
      <c r="B6" s="68"/>
      <c r="C6" s="41"/>
      <c r="D6" s="41"/>
      <c r="E6" s="41"/>
      <c r="F6" s="41"/>
      <c r="G6" s="69"/>
      <c r="H6" s="69"/>
      <c r="I6" s="41"/>
      <c r="J6" s="41"/>
      <c r="K6" s="41"/>
      <c r="L6" s="41"/>
      <c r="M6" s="41"/>
      <c r="N6" s="41"/>
      <c r="O6" s="69"/>
      <c r="P6" s="41"/>
      <c r="Q6" s="41"/>
      <c r="R6" s="119"/>
      <c r="S6" s="69"/>
      <c r="T6" s="41"/>
      <c r="U6" s="41"/>
      <c r="V6" s="69"/>
      <c r="W6" s="41"/>
      <c r="X6" s="41"/>
      <c r="Y6" s="69"/>
      <c r="Z6" s="41"/>
      <c r="AA6" s="69"/>
      <c r="AB6" s="41"/>
      <c r="AC6" s="69"/>
      <c r="AD6" s="41"/>
      <c r="AE6" s="42"/>
      <c r="AF6" s="1180" t="s">
        <v>2149</v>
      </c>
      <c r="AG6" s="1181"/>
      <c r="AH6" s="1116" t="s">
        <v>2841</v>
      </c>
      <c r="AI6" s="1118" t="s">
        <v>1011</v>
      </c>
      <c r="AJ6" s="1118" t="s">
        <v>1012</v>
      </c>
      <c r="AK6" s="123"/>
      <c r="AL6" s="119"/>
      <c r="AM6" s="69"/>
      <c r="AN6" s="41"/>
      <c r="AO6" s="41"/>
      <c r="AP6" s="41"/>
      <c r="AQ6" s="41"/>
      <c r="AR6" s="69"/>
      <c r="AS6" s="69"/>
      <c r="AT6" s="1156" t="s">
        <v>1184</v>
      </c>
      <c r="AU6" s="1157"/>
      <c r="AV6" s="1157"/>
      <c r="AW6" s="1158"/>
      <c r="AX6" s="1156" t="s">
        <v>1185</v>
      </c>
      <c r="AY6" s="1157"/>
      <c r="AZ6" s="1157"/>
      <c r="BA6" s="1157"/>
      <c r="BI6" s="81"/>
      <c r="BQ6" s="73"/>
      <c r="BX6" s="81"/>
    </row>
    <row r="7" spans="1:76" s="70" customFormat="1" ht="18.75" customHeight="1">
      <c r="A7" s="71"/>
      <c r="B7" s="72"/>
      <c r="C7" s="23"/>
      <c r="D7" s="23"/>
      <c r="E7" s="23"/>
      <c r="F7" s="23"/>
      <c r="G7" s="26"/>
      <c r="H7" s="26"/>
      <c r="I7" s="23"/>
      <c r="J7" s="23"/>
      <c r="K7" s="23"/>
      <c r="L7" s="23"/>
      <c r="M7" s="23"/>
      <c r="N7" s="23"/>
      <c r="O7" s="26"/>
      <c r="P7" s="23"/>
      <c r="Q7" s="23"/>
      <c r="R7" s="120"/>
      <c r="S7" s="26"/>
      <c r="T7" s="23"/>
      <c r="U7" s="23"/>
      <c r="V7" s="26"/>
      <c r="W7" s="23"/>
      <c r="X7" s="23"/>
      <c r="Y7" s="26"/>
      <c r="Z7" s="23"/>
      <c r="AA7" s="25"/>
      <c r="AB7" s="23"/>
      <c r="AC7" s="26"/>
      <c r="AD7" s="23"/>
      <c r="AE7" s="27"/>
      <c r="AF7" s="1182"/>
      <c r="AG7" s="1183"/>
      <c r="AH7" s="1116"/>
      <c r="AI7" s="1118"/>
      <c r="AJ7" s="1118"/>
      <c r="AK7" s="123"/>
      <c r="AL7" s="120"/>
      <c r="AM7" s="26"/>
      <c r="AN7" s="23"/>
      <c r="AO7" s="23"/>
      <c r="AP7" s="23"/>
      <c r="AQ7" s="23"/>
      <c r="AR7" s="26"/>
      <c r="AS7" s="26"/>
      <c r="AT7" s="1159"/>
      <c r="AU7" s="1160"/>
      <c r="AV7" s="1160"/>
      <c r="AW7" s="1161"/>
      <c r="AX7" s="1159"/>
      <c r="AY7" s="1160"/>
      <c r="AZ7" s="1160"/>
      <c r="BA7" s="1160"/>
      <c r="BG7" s="24"/>
      <c r="BH7" s="24"/>
      <c r="BI7" s="138"/>
      <c r="BJ7" s="24"/>
      <c r="BK7" s="24"/>
      <c r="BQ7" s="73"/>
      <c r="BX7" s="81"/>
    </row>
    <row r="8" spans="1:76" s="70" customFormat="1" ht="13.5" customHeight="1">
      <c r="A8" s="71"/>
      <c r="B8" s="72" t="s">
        <v>400</v>
      </c>
      <c r="C8" s="23" t="s">
        <v>401</v>
      </c>
      <c r="D8" s="23" t="s">
        <v>402</v>
      </c>
      <c r="E8" s="23" t="s">
        <v>2380</v>
      </c>
      <c r="F8" s="23" t="s">
        <v>2293</v>
      </c>
      <c r="G8" s="26" t="s">
        <v>2294</v>
      </c>
      <c r="H8" s="26" t="s">
        <v>406</v>
      </c>
      <c r="I8" s="23" t="s">
        <v>1470</v>
      </c>
      <c r="J8" s="23" t="s">
        <v>1471</v>
      </c>
      <c r="K8" s="23" t="s">
        <v>1472</v>
      </c>
      <c r="L8" s="23" t="s">
        <v>756</v>
      </c>
      <c r="M8" s="23" t="s">
        <v>619</v>
      </c>
      <c r="N8" s="23" t="s">
        <v>620</v>
      </c>
      <c r="O8" s="26" t="s">
        <v>757</v>
      </c>
      <c r="P8" s="23" t="s">
        <v>2296</v>
      </c>
      <c r="Q8" s="23" t="s">
        <v>2297</v>
      </c>
      <c r="R8" s="120"/>
      <c r="S8" s="26" t="s">
        <v>400</v>
      </c>
      <c r="T8" s="23" t="s">
        <v>2133</v>
      </c>
      <c r="U8" s="23" t="s">
        <v>2134</v>
      </c>
      <c r="V8" s="26" t="s">
        <v>2135</v>
      </c>
      <c r="W8" s="23" t="s">
        <v>2302</v>
      </c>
      <c r="X8" s="23" t="s">
        <v>2303</v>
      </c>
      <c r="Y8" s="26" t="s">
        <v>2136</v>
      </c>
      <c r="Z8" s="23" t="s">
        <v>2329</v>
      </c>
      <c r="AA8" s="26" t="s">
        <v>2330</v>
      </c>
      <c r="AB8" s="23" t="s">
        <v>2331</v>
      </c>
      <c r="AC8" s="26" t="s">
        <v>2332</v>
      </c>
      <c r="AD8" s="23" t="s">
        <v>2333</v>
      </c>
      <c r="AE8" s="27" t="s">
        <v>2286</v>
      </c>
      <c r="AF8" s="1178" t="s">
        <v>1347</v>
      </c>
      <c r="AG8" s="1179"/>
      <c r="AH8" s="1116"/>
      <c r="AI8" s="1118"/>
      <c r="AJ8" s="1118"/>
      <c r="AK8" s="123"/>
      <c r="AL8" s="120"/>
      <c r="AM8" s="26" t="s">
        <v>400</v>
      </c>
      <c r="AN8" s="23" t="s">
        <v>401</v>
      </c>
      <c r="AO8" s="23" t="s">
        <v>402</v>
      </c>
      <c r="AP8" s="23" t="s">
        <v>2380</v>
      </c>
      <c r="AQ8" s="23" t="s">
        <v>2293</v>
      </c>
      <c r="AR8" s="26" t="s">
        <v>2294</v>
      </c>
      <c r="AS8" s="26" t="s">
        <v>406</v>
      </c>
      <c r="AT8" s="139" t="s">
        <v>2412</v>
      </c>
      <c r="AU8" s="139" t="s">
        <v>2137</v>
      </c>
      <c r="AV8" s="139" t="s">
        <v>2138</v>
      </c>
      <c r="AW8" s="139" t="s">
        <v>2139</v>
      </c>
      <c r="AX8" s="140" t="s">
        <v>2413</v>
      </c>
      <c r="AY8" s="139" t="s">
        <v>2140</v>
      </c>
      <c r="AZ8" s="139" t="s">
        <v>2141</v>
      </c>
      <c r="BA8" s="139" t="s">
        <v>2142</v>
      </c>
      <c r="BI8" s="81"/>
      <c r="BQ8" s="73"/>
      <c r="BX8" s="81"/>
    </row>
    <row r="9" spans="1:76" s="70" customFormat="1" ht="13.5" customHeight="1">
      <c r="A9" s="71"/>
      <c r="B9" s="72" t="s">
        <v>2371</v>
      </c>
      <c r="C9" s="23" t="s">
        <v>2372</v>
      </c>
      <c r="D9" s="23" t="s">
        <v>2373</v>
      </c>
      <c r="E9" s="23" t="s">
        <v>2373</v>
      </c>
      <c r="F9" s="23" t="s">
        <v>2373</v>
      </c>
      <c r="G9" s="26" t="s">
        <v>2373</v>
      </c>
      <c r="H9" s="26" t="s">
        <v>1348</v>
      </c>
      <c r="I9" s="23" t="s">
        <v>2373</v>
      </c>
      <c r="J9" s="23" t="s">
        <v>2373</v>
      </c>
      <c r="K9" s="23" t="s">
        <v>2373</v>
      </c>
      <c r="L9" s="23" t="s">
        <v>2373</v>
      </c>
      <c r="M9" s="23" t="s">
        <v>2373</v>
      </c>
      <c r="N9" s="23" t="s">
        <v>2373</v>
      </c>
      <c r="O9" s="26" t="s">
        <v>2373</v>
      </c>
      <c r="P9" s="23" t="s">
        <v>2381</v>
      </c>
      <c r="Q9" s="23" t="s">
        <v>2382</v>
      </c>
      <c r="R9" s="120"/>
      <c r="S9" s="26" t="s">
        <v>2371</v>
      </c>
      <c r="T9" s="23" t="s">
        <v>1349</v>
      </c>
      <c r="U9" s="23" t="s">
        <v>1350</v>
      </c>
      <c r="V9" s="26" t="s">
        <v>2373</v>
      </c>
      <c r="W9" s="23" t="s">
        <v>1349</v>
      </c>
      <c r="X9" s="23" t="s">
        <v>1350</v>
      </c>
      <c r="Y9" s="26" t="s">
        <v>2373</v>
      </c>
      <c r="Z9" s="23" t="s">
        <v>1351</v>
      </c>
      <c r="AA9" s="26" t="s">
        <v>2373</v>
      </c>
      <c r="AB9" s="23" t="s">
        <v>1351</v>
      </c>
      <c r="AC9" s="26" t="s">
        <v>2373</v>
      </c>
      <c r="AD9" s="23" t="s">
        <v>1351</v>
      </c>
      <c r="AE9" s="27" t="s">
        <v>2394</v>
      </c>
      <c r="AF9" s="1150"/>
      <c r="AG9" s="1151"/>
      <c r="AH9" s="1116"/>
      <c r="AI9" s="1118"/>
      <c r="AJ9" s="1118"/>
      <c r="AK9" s="123"/>
      <c r="AL9" s="120"/>
      <c r="AM9" s="26" t="s">
        <v>2371</v>
      </c>
      <c r="AN9" s="23" t="s">
        <v>2372</v>
      </c>
      <c r="AO9" s="23" t="s">
        <v>2373</v>
      </c>
      <c r="AP9" s="23" t="s">
        <v>2373</v>
      </c>
      <c r="AQ9" s="23" t="s">
        <v>2373</v>
      </c>
      <c r="AR9" s="26" t="s">
        <v>2373</v>
      </c>
      <c r="AS9" s="26" t="s">
        <v>1348</v>
      </c>
      <c r="AT9" s="23"/>
      <c r="AU9" s="23" t="s">
        <v>2373</v>
      </c>
      <c r="AV9" s="23" t="s">
        <v>2373</v>
      </c>
      <c r="AW9" s="23" t="s">
        <v>1348</v>
      </c>
      <c r="AX9" s="73"/>
      <c r="AY9" s="23" t="s">
        <v>2373</v>
      </c>
      <c r="AZ9" s="23" t="s">
        <v>2373</v>
      </c>
      <c r="BA9" s="23" t="s">
        <v>1348</v>
      </c>
      <c r="BG9" s="24"/>
      <c r="BH9" s="24"/>
      <c r="BI9" s="138"/>
      <c r="BJ9" s="24"/>
      <c r="BK9" s="24"/>
      <c r="BQ9" s="73"/>
      <c r="BX9" s="81"/>
    </row>
    <row r="10" spans="1:82" s="70" customFormat="1" ht="19.5" customHeight="1" thickBot="1">
      <c r="A10" s="74"/>
      <c r="B10" s="65"/>
      <c r="C10" s="43"/>
      <c r="D10" s="43"/>
      <c r="E10" s="43"/>
      <c r="F10" s="43"/>
      <c r="G10" s="75"/>
      <c r="H10" s="248" t="s">
        <v>1795</v>
      </c>
      <c r="I10" s="43" t="s">
        <v>1798</v>
      </c>
      <c r="J10" s="43" t="s">
        <v>1798</v>
      </c>
      <c r="K10" s="43" t="s">
        <v>1798</v>
      </c>
      <c r="L10" s="43" t="s">
        <v>1798</v>
      </c>
      <c r="M10" s="43" t="s">
        <v>1798</v>
      </c>
      <c r="N10" s="43" t="s">
        <v>1798</v>
      </c>
      <c r="O10" s="75" t="s">
        <v>1798</v>
      </c>
      <c r="P10" s="43"/>
      <c r="Q10" s="43"/>
      <c r="R10" s="76"/>
      <c r="S10" s="75"/>
      <c r="T10" s="476" t="s">
        <v>1796</v>
      </c>
      <c r="U10" s="247" t="s">
        <v>1797</v>
      </c>
      <c r="V10" s="248" t="s">
        <v>1798</v>
      </c>
      <c r="W10" s="476" t="s">
        <v>1796</v>
      </c>
      <c r="X10" s="247" t="s">
        <v>1797</v>
      </c>
      <c r="Y10" s="248" t="s">
        <v>1798</v>
      </c>
      <c r="Z10" s="476" t="s">
        <v>1796</v>
      </c>
      <c r="AA10" s="248" t="s">
        <v>1798</v>
      </c>
      <c r="AB10" s="476" t="s">
        <v>1796</v>
      </c>
      <c r="AC10" s="248" t="s">
        <v>1798</v>
      </c>
      <c r="AD10" s="476" t="s">
        <v>1796</v>
      </c>
      <c r="AE10" s="44"/>
      <c r="AF10" s="65" t="s">
        <v>2151</v>
      </c>
      <c r="AG10" s="66" t="s">
        <v>2152</v>
      </c>
      <c r="AH10" s="1117"/>
      <c r="AI10" s="1119"/>
      <c r="AJ10" s="1119"/>
      <c r="AK10" s="23"/>
      <c r="AL10" s="76"/>
      <c r="AM10" s="75"/>
      <c r="AN10" s="43"/>
      <c r="AO10" s="43"/>
      <c r="AP10" s="43"/>
      <c r="AQ10" s="43"/>
      <c r="AR10" s="75"/>
      <c r="AS10" s="248" t="s">
        <v>1795</v>
      </c>
      <c r="AT10" s="43"/>
      <c r="AU10" s="43"/>
      <c r="AV10" s="43"/>
      <c r="AW10" s="248" t="s">
        <v>1795</v>
      </c>
      <c r="AX10" s="77"/>
      <c r="AY10" s="43"/>
      <c r="AZ10" s="43"/>
      <c r="BA10" s="247" t="s">
        <v>1795</v>
      </c>
      <c r="BB10" s="141"/>
      <c r="BC10" s="141"/>
      <c r="BD10" s="141"/>
      <c r="BE10" s="141"/>
      <c r="BF10" s="141"/>
      <c r="BG10" s="141"/>
      <c r="BH10" s="141"/>
      <c r="BI10" s="142"/>
      <c r="BJ10" s="141"/>
      <c r="BK10" s="141"/>
      <c r="BL10" s="141"/>
      <c r="BM10" s="141"/>
      <c r="BN10" s="141"/>
      <c r="BO10" s="141"/>
      <c r="BP10" s="141"/>
      <c r="BQ10" s="137"/>
      <c r="BR10" s="141"/>
      <c r="BS10" s="141"/>
      <c r="BT10" s="141"/>
      <c r="BU10" s="141"/>
      <c r="BV10" s="141"/>
      <c r="BW10" s="141"/>
      <c r="BX10" s="142"/>
      <c r="BY10" s="141"/>
      <c r="BZ10" s="141"/>
      <c r="CA10" s="141"/>
      <c r="CB10" s="141"/>
      <c r="CC10" s="141"/>
      <c r="CD10" s="141"/>
    </row>
    <row r="11" spans="1:69" ht="13.5" customHeight="1" thickTop="1">
      <c r="A11" s="7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78"/>
      <c r="S11" s="80"/>
      <c r="T11" s="22"/>
      <c r="U11" s="22"/>
      <c r="V11" s="22"/>
      <c r="W11" s="22"/>
      <c r="X11" s="22"/>
      <c r="Y11" s="80"/>
      <c r="Z11" s="22"/>
      <c r="AA11" s="124"/>
      <c r="AB11" s="22"/>
      <c r="AC11" s="80"/>
      <c r="AD11" s="22"/>
      <c r="AE11" s="22"/>
      <c r="AF11" s="22"/>
      <c r="AG11" s="22"/>
      <c r="AH11" s="22"/>
      <c r="AI11" s="22"/>
      <c r="AJ11" s="22"/>
      <c r="AL11" s="78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G11" s="125"/>
      <c r="BH11" s="125"/>
      <c r="BI11" s="143"/>
      <c r="BJ11" s="125"/>
      <c r="BK11" s="125"/>
      <c r="BQ11" s="64"/>
    </row>
    <row r="12" spans="1:69" s="107" customFormat="1" ht="13.5" customHeight="1">
      <c r="A12" s="548" t="s">
        <v>1186</v>
      </c>
      <c r="B12" s="522">
        <v>12.2</v>
      </c>
      <c r="C12" s="520">
        <v>120</v>
      </c>
      <c r="D12" s="520">
        <v>80</v>
      </c>
      <c r="E12" s="520">
        <v>8</v>
      </c>
      <c r="F12" s="520">
        <v>11</v>
      </c>
      <c r="G12" s="514">
        <v>5.5</v>
      </c>
      <c r="H12" s="515">
        <v>15.5</v>
      </c>
      <c r="I12" s="518">
        <v>3.83</v>
      </c>
      <c r="J12" s="518">
        <v>1.87</v>
      </c>
      <c r="K12" s="518">
        <v>8.23</v>
      </c>
      <c r="L12" s="518">
        <v>5.97</v>
      </c>
      <c r="M12" s="518">
        <v>3.25</v>
      </c>
      <c r="N12" s="518">
        <v>4.19</v>
      </c>
      <c r="O12" s="513">
        <v>2.09</v>
      </c>
      <c r="P12" s="517">
        <v>0.391</v>
      </c>
      <c r="Q12" s="518">
        <v>32.12</v>
      </c>
      <c r="R12" s="549" t="s">
        <v>2143</v>
      </c>
      <c r="S12" s="522">
        <v>12.2</v>
      </c>
      <c r="T12" s="520">
        <v>225.7</v>
      </c>
      <c r="U12" s="520">
        <v>27.63</v>
      </c>
      <c r="V12" s="513">
        <v>3.82</v>
      </c>
      <c r="W12" s="520">
        <v>80.76</v>
      </c>
      <c r="X12" s="518">
        <v>13.17</v>
      </c>
      <c r="Y12" s="513">
        <v>2.28</v>
      </c>
      <c r="Z12" s="523">
        <v>260</v>
      </c>
      <c r="AA12" s="513">
        <v>4.1</v>
      </c>
      <c r="AB12" s="520">
        <v>46.39</v>
      </c>
      <c r="AC12" s="513">
        <v>1.73</v>
      </c>
      <c r="AD12" s="518">
        <v>-78.5</v>
      </c>
      <c r="AE12" s="524">
        <v>23.65</v>
      </c>
      <c r="AF12" s="514">
        <v>4</v>
      </c>
      <c r="AG12" s="524">
        <v>4</v>
      </c>
      <c r="AH12" s="526" t="s">
        <v>2648</v>
      </c>
      <c r="AI12" s="522"/>
      <c r="AJ12" s="522"/>
      <c r="AK12" s="572"/>
      <c r="AL12" s="522" t="s">
        <v>1186</v>
      </c>
      <c r="AM12" s="522">
        <v>12.2</v>
      </c>
      <c r="AN12" s="520">
        <v>120</v>
      </c>
      <c r="AO12" s="520">
        <v>80</v>
      </c>
      <c r="AP12" s="520">
        <v>8</v>
      </c>
      <c r="AQ12" s="520">
        <v>11</v>
      </c>
      <c r="AR12" s="514">
        <v>5.5</v>
      </c>
      <c r="AS12" s="515">
        <v>15.49</v>
      </c>
      <c r="AT12" s="520" t="s">
        <v>2698</v>
      </c>
      <c r="AU12" s="520">
        <v>48</v>
      </c>
      <c r="AV12" s="520">
        <v>72</v>
      </c>
      <c r="AW12" s="514">
        <v>13.09</v>
      </c>
      <c r="AX12" s="520" t="s">
        <v>2652</v>
      </c>
      <c r="AY12" s="520">
        <v>38</v>
      </c>
      <c r="AZ12" s="520">
        <v>51</v>
      </c>
      <c r="BA12" s="520">
        <v>14.05</v>
      </c>
      <c r="BL12" s="144"/>
      <c r="BM12" s="144"/>
      <c r="BQ12" s="145"/>
    </row>
    <row r="13" spans="1:53" s="107" customFormat="1" ht="13.5" customHeight="1">
      <c r="A13" s="556" t="s">
        <v>1187</v>
      </c>
      <c r="B13" s="519">
        <v>15</v>
      </c>
      <c r="C13" s="573">
        <v>120</v>
      </c>
      <c r="D13" s="544">
        <v>80</v>
      </c>
      <c r="E13" s="544">
        <v>10</v>
      </c>
      <c r="F13" s="544">
        <v>11</v>
      </c>
      <c r="G13" s="559">
        <v>5.5</v>
      </c>
      <c r="H13" s="575">
        <v>19.1</v>
      </c>
      <c r="I13" s="518">
        <v>3.92</v>
      </c>
      <c r="J13" s="518">
        <v>1.95</v>
      </c>
      <c r="K13" s="518">
        <v>8.19</v>
      </c>
      <c r="L13" s="518">
        <v>6.01</v>
      </c>
      <c r="M13" s="518">
        <v>3.35</v>
      </c>
      <c r="N13" s="518">
        <v>4.17</v>
      </c>
      <c r="O13" s="513">
        <v>2.15</v>
      </c>
      <c r="P13" s="517">
        <v>0.391</v>
      </c>
      <c r="Q13" s="518">
        <v>26.01</v>
      </c>
      <c r="R13" s="576" t="s">
        <v>2144</v>
      </c>
      <c r="S13" s="519">
        <v>15</v>
      </c>
      <c r="T13" s="520">
        <v>275.5</v>
      </c>
      <c r="U13" s="518">
        <v>34.1</v>
      </c>
      <c r="V13" s="513">
        <v>3.8</v>
      </c>
      <c r="W13" s="520">
        <v>98.11</v>
      </c>
      <c r="X13" s="518">
        <v>16.21</v>
      </c>
      <c r="Y13" s="513">
        <v>2.26</v>
      </c>
      <c r="Z13" s="523">
        <v>317</v>
      </c>
      <c r="AA13" s="513">
        <v>4.07</v>
      </c>
      <c r="AB13" s="518">
        <v>56.6</v>
      </c>
      <c r="AC13" s="513">
        <v>1.72</v>
      </c>
      <c r="AD13" s="518">
        <v>-95.34</v>
      </c>
      <c r="AE13" s="524">
        <v>23.53</v>
      </c>
      <c r="AF13" s="514">
        <v>3</v>
      </c>
      <c r="AG13" s="524">
        <v>4</v>
      </c>
      <c r="AH13" s="540" t="s">
        <v>2648</v>
      </c>
      <c r="AI13" s="541"/>
      <c r="AJ13" s="541"/>
      <c r="AK13" s="572"/>
      <c r="AL13" s="522" t="s">
        <v>1187</v>
      </c>
      <c r="AM13" s="519">
        <v>15</v>
      </c>
      <c r="AN13" s="520">
        <v>120</v>
      </c>
      <c r="AO13" s="520">
        <v>80</v>
      </c>
      <c r="AP13" s="520">
        <v>10</v>
      </c>
      <c r="AQ13" s="520">
        <v>11</v>
      </c>
      <c r="AR13" s="514">
        <v>5.5</v>
      </c>
      <c r="AS13" s="575">
        <v>19.13</v>
      </c>
      <c r="AT13" s="520" t="s">
        <v>2698</v>
      </c>
      <c r="AU13" s="520">
        <v>50</v>
      </c>
      <c r="AV13" s="520">
        <v>72</v>
      </c>
      <c r="AW13" s="514">
        <v>16.13</v>
      </c>
      <c r="AX13" s="520" t="s">
        <v>2652</v>
      </c>
      <c r="AY13" s="520">
        <v>40</v>
      </c>
      <c r="AZ13" s="520">
        <v>51</v>
      </c>
      <c r="BA13" s="544">
        <v>17.33</v>
      </c>
    </row>
    <row r="14" spans="1:53" s="107" customFormat="1" ht="13.5" customHeight="1">
      <c r="A14" s="556" t="s">
        <v>1188</v>
      </c>
      <c r="B14" s="522">
        <v>17.8</v>
      </c>
      <c r="C14" s="573">
        <v>120</v>
      </c>
      <c r="D14" s="544">
        <v>80</v>
      </c>
      <c r="E14" s="544">
        <v>12</v>
      </c>
      <c r="F14" s="544">
        <v>11</v>
      </c>
      <c r="G14" s="559">
        <v>5.5</v>
      </c>
      <c r="H14" s="519">
        <v>22.7</v>
      </c>
      <c r="I14" s="518">
        <v>4</v>
      </c>
      <c r="J14" s="518">
        <v>2.03</v>
      </c>
      <c r="K14" s="518">
        <v>8.14</v>
      </c>
      <c r="L14" s="518">
        <v>6.04</v>
      </c>
      <c r="M14" s="518">
        <v>3.45</v>
      </c>
      <c r="N14" s="518">
        <v>4.16</v>
      </c>
      <c r="O14" s="513">
        <v>2.2</v>
      </c>
      <c r="P14" s="517">
        <v>0.391</v>
      </c>
      <c r="Q14" s="518">
        <v>21.93</v>
      </c>
      <c r="R14" s="576" t="s">
        <v>2145</v>
      </c>
      <c r="S14" s="522">
        <v>17.8</v>
      </c>
      <c r="T14" s="520">
        <v>322.8</v>
      </c>
      <c r="U14" s="520">
        <v>40.37</v>
      </c>
      <c r="V14" s="513">
        <v>3.77</v>
      </c>
      <c r="W14" s="523">
        <v>114.3</v>
      </c>
      <c r="X14" s="518">
        <v>19.14</v>
      </c>
      <c r="Y14" s="513">
        <v>2.24</v>
      </c>
      <c r="Z14" s="520">
        <v>370.7</v>
      </c>
      <c r="AA14" s="513">
        <v>4.04</v>
      </c>
      <c r="AB14" s="520">
        <v>66.46</v>
      </c>
      <c r="AC14" s="513">
        <v>1.71</v>
      </c>
      <c r="AD14" s="520">
        <v>-110.8</v>
      </c>
      <c r="AE14" s="524">
        <v>23.37</v>
      </c>
      <c r="AF14" s="514">
        <v>1</v>
      </c>
      <c r="AG14" s="524">
        <v>4</v>
      </c>
      <c r="AH14" s="540" t="s">
        <v>2648</v>
      </c>
      <c r="AI14" s="541"/>
      <c r="AJ14" s="541"/>
      <c r="AK14" s="572"/>
      <c r="AL14" s="522" t="s">
        <v>1188</v>
      </c>
      <c r="AM14" s="522">
        <v>17.8</v>
      </c>
      <c r="AN14" s="520">
        <v>120</v>
      </c>
      <c r="AO14" s="520">
        <v>80</v>
      </c>
      <c r="AP14" s="520">
        <v>12</v>
      </c>
      <c r="AQ14" s="520">
        <v>11</v>
      </c>
      <c r="AR14" s="514">
        <v>5.5</v>
      </c>
      <c r="AS14" s="519">
        <v>22.69</v>
      </c>
      <c r="AT14" s="520" t="s">
        <v>2698</v>
      </c>
      <c r="AU14" s="520">
        <v>52</v>
      </c>
      <c r="AV14" s="520">
        <v>72</v>
      </c>
      <c r="AW14" s="514">
        <v>19.09</v>
      </c>
      <c r="AX14" s="520" t="s">
        <v>2652</v>
      </c>
      <c r="AY14" s="520">
        <v>42</v>
      </c>
      <c r="AZ14" s="520">
        <v>51</v>
      </c>
      <c r="BA14" s="544">
        <v>20.53</v>
      </c>
    </row>
    <row r="15" spans="1:53" s="130" customFormat="1" ht="13.5" customHeight="1">
      <c r="A15" s="556" t="s">
        <v>1189</v>
      </c>
      <c r="B15" s="522">
        <v>15.4</v>
      </c>
      <c r="C15" s="573">
        <v>150</v>
      </c>
      <c r="D15" s="544">
        <v>75</v>
      </c>
      <c r="E15" s="544">
        <v>9</v>
      </c>
      <c r="F15" s="544">
        <v>12</v>
      </c>
      <c r="G15" s="559">
        <v>6</v>
      </c>
      <c r="H15" s="519">
        <v>19.6</v>
      </c>
      <c r="I15" s="518">
        <v>5.26</v>
      </c>
      <c r="J15" s="518">
        <v>1.57</v>
      </c>
      <c r="K15" s="518">
        <v>9.82</v>
      </c>
      <c r="L15" s="518">
        <v>6.59</v>
      </c>
      <c r="M15" s="518">
        <v>2.85</v>
      </c>
      <c r="N15" s="518">
        <v>4.41</v>
      </c>
      <c r="O15" s="513">
        <v>1.61</v>
      </c>
      <c r="P15" s="517">
        <v>0.44</v>
      </c>
      <c r="Q15" s="518">
        <v>28.59</v>
      </c>
      <c r="R15" s="576" t="s">
        <v>2800</v>
      </c>
      <c r="S15" s="522">
        <v>15.4</v>
      </c>
      <c r="T15" s="520">
        <v>455.2</v>
      </c>
      <c r="U15" s="518">
        <v>46.74</v>
      </c>
      <c r="V15" s="513">
        <v>4.82</v>
      </c>
      <c r="W15" s="520">
        <v>77.91</v>
      </c>
      <c r="X15" s="518">
        <v>13.14</v>
      </c>
      <c r="Y15" s="513">
        <v>1.99</v>
      </c>
      <c r="Z15" s="520">
        <v>483.2</v>
      </c>
      <c r="AA15" s="513">
        <v>4.97</v>
      </c>
      <c r="AB15" s="520">
        <v>49.95</v>
      </c>
      <c r="AC15" s="513">
        <v>1.6</v>
      </c>
      <c r="AD15" s="520">
        <v>-106.4</v>
      </c>
      <c r="AE15" s="524">
        <v>14.72</v>
      </c>
      <c r="AF15" s="514">
        <v>4</v>
      </c>
      <c r="AG15" s="524">
        <v>4</v>
      </c>
      <c r="AH15" s="540" t="s">
        <v>2648</v>
      </c>
      <c r="AI15" s="541"/>
      <c r="AJ15" s="541"/>
      <c r="AK15" s="572"/>
      <c r="AL15" s="522" t="s">
        <v>1189</v>
      </c>
      <c r="AM15" s="522">
        <v>15.4</v>
      </c>
      <c r="AN15" s="520">
        <v>150</v>
      </c>
      <c r="AO15" s="520">
        <v>75</v>
      </c>
      <c r="AP15" s="520">
        <v>9</v>
      </c>
      <c r="AQ15" s="520">
        <v>12</v>
      </c>
      <c r="AR15" s="514">
        <v>6</v>
      </c>
      <c r="AS15" s="519">
        <v>19.6</v>
      </c>
      <c r="AT15" s="520" t="s">
        <v>2698</v>
      </c>
      <c r="AU15" s="520">
        <v>47</v>
      </c>
      <c r="AV15" s="520">
        <v>102</v>
      </c>
      <c r="AW15" s="514">
        <v>16.89</v>
      </c>
      <c r="AX15" s="520" t="s">
        <v>2652</v>
      </c>
      <c r="AY15" s="520">
        <v>37</v>
      </c>
      <c r="AZ15" s="520">
        <v>46</v>
      </c>
      <c r="BA15" s="544">
        <v>17.97</v>
      </c>
    </row>
    <row r="16" spans="1:53" s="130" customFormat="1" ht="13.5" customHeight="1">
      <c r="A16" s="556" t="s">
        <v>1190</v>
      </c>
      <c r="B16" s="522">
        <v>17</v>
      </c>
      <c r="C16" s="573">
        <v>150</v>
      </c>
      <c r="D16" s="544">
        <v>75</v>
      </c>
      <c r="E16" s="544">
        <v>10</v>
      </c>
      <c r="F16" s="544">
        <v>12</v>
      </c>
      <c r="G16" s="559">
        <v>6</v>
      </c>
      <c r="H16" s="519">
        <v>21.7</v>
      </c>
      <c r="I16" s="518">
        <v>5.31</v>
      </c>
      <c r="J16" s="518">
        <v>1.61</v>
      </c>
      <c r="K16" s="518">
        <v>9.78</v>
      </c>
      <c r="L16" s="518">
        <v>6.62</v>
      </c>
      <c r="M16" s="518">
        <v>2.9</v>
      </c>
      <c r="N16" s="518">
        <v>4.39</v>
      </c>
      <c r="O16" s="513">
        <v>1.65</v>
      </c>
      <c r="P16" s="517">
        <v>0.44</v>
      </c>
      <c r="Q16" s="518">
        <v>25.87</v>
      </c>
      <c r="R16" s="576" t="s">
        <v>2801</v>
      </c>
      <c r="S16" s="522">
        <v>17</v>
      </c>
      <c r="T16" s="520">
        <v>500.6</v>
      </c>
      <c r="U16" s="520">
        <v>51.65</v>
      </c>
      <c r="V16" s="513">
        <v>4.81</v>
      </c>
      <c r="W16" s="518">
        <v>85.37</v>
      </c>
      <c r="X16" s="518">
        <v>14.5</v>
      </c>
      <c r="Y16" s="513">
        <v>1.99</v>
      </c>
      <c r="Z16" s="520">
        <v>531.1</v>
      </c>
      <c r="AA16" s="513">
        <v>4.95</v>
      </c>
      <c r="AB16" s="520">
        <v>54.87</v>
      </c>
      <c r="AC16" s="513">
        <v>1.59</v>
      </c>
      <c r="AD16" s="520">
        <v>-116.6</v>
      </c>
      <c r="AE16" s="524">
        <v>14.66</v>
      </c>
      <c r="AF16" s="514">
        <v>3</v>
      </c>
      <c r="AG16" s="524">
        <v>4</v>
      </c>
      <c r="AH16" s="540" t="s">
        <v>2648</v>
      </c>
      <c r="AI16" s="541"/>
      <c r="AJ16" s="541"/>
      <c r="AK16" s="572"/>
      <c r="AL16" s="522" t="s">
        <v>1190</v>
      </c>
      <c r="AM16" s="522">
        <v>17</v>
      </c>
      <c r="AN16" s="520">
        <v>150</v>
      </c>
      <c r="AO16" s="520">
        <v>75</v>
      </c>
      <c r="AP16" s="520">
        <v>10</v>
      </c>
      <c r="AQ16" s="520">
        <v>12</v>
      </c>
      <c r="AR16" s="514">
        <v>6</v>
      </c>
      <c r="AS16" s="519">
        <v>21.7</v>
      </c>
      <c r="AT16" s="520" t="s">
        <v>2698</v>
      </c>
      <c r="AU16" s="520">
        <v>48</v>
      </c>
      <c r="AV16" s="520">
        <v>102</v>
      </c>
      <c r="AW16" s="514">
        <v>18.65</v>
      </c>
      <c r="AX16" s="520" t="s">
        <v>2652</v>
      </c>
      <c r="AY16" s="520">
        <v>38</v>
      </c>
      <c r="AZ16" s="520">
        <v>46</v>
      </c>
      <c r="BA16" s="544">
        <v>19.85</v>
      </c>
    </row>
    <row r="17" spans="1:53" s="130" customFormat="1" ht="13.5" customHeight="1">
      <c r="A17" s="556" t="s">
        <v>1191</v>
      </c>
      <c r="B17" s="519">
        <v>18.6</v>
      </c>
      <c r="C17" s="573">
        <v>150</v>
      </c>
      <c r="D17" s="544">
        <v>75</v>
      </c>
      <c r="E17" s="544">
        <v>11</v>
      </c>
      <c r="F17" s="544">
        <v>12</v>
      </c>
      <c r="G17" s="559">
        <v>6</v>
      </c>
      <c r="H17" s="519">
        <v>23.7</v>
      </c>
      <c r="I17" s="518">
        <v>5.35</v>
      </c>
      <c r="J17" s="518">
        <v>1.65</v>
      </c>
      <c r="K17" s="518">
        <v>9.75</v>
      </c>
      <c r="L17" s="518">
        <v>6.65</v>
      </c>
      <c r="M17" s="518">
        <v>2.95</v>
      </c>
      <c r="N17" s="518">
        <v>4.37</v>
      </c>
      <c r="O17" s="513">
        <v>1.68</v>
      </c>
      <c r="P17" s="517">
        <v>0.44</v>
      </c>
      <c r="Q17" s="518">
        <v>23.64</v>
      </c>
      <c r="R17" s="576" t="s">
        <v>2802</v>
      </c>
      <c r="S17" s="519">
        <v>18.6</v>
      </c>
      <c r="T17" s="523">
        <v>545</v>
      </c>
      <c r="U17" s="518">
        <v>56.49</v>
      </c>
      <c r="V17" s="513">
        <v>4.8</v>
      </c>
      <c r="W17" s="518">
        <v>92.57</v>
      </c>
      <c r="X17" s="518">
        <v>15.83</v>
      </c>
      <c r="Y17" s="513">
        <v>1.98</v>
      </c>
      <c r="Z17" s="523">
        <v>577.9</v>
      </c>
      <c r="AA17" s="513">
        <v>4.94</v>
      </c>
      <c r="AB17" s="518">
        <v>59.7</v>
      </c>
      <c r="AC17" s="513">
        <v>1.59</v>
      </c>
      <c r="AD17" s="523">
        <v>-126.3</v>
      </c>
      <c r="AE17" s="521">
        <v>14.59</v>
      </c>
      <c r="AF17" s="514">
        <v>3</v>
      </c>
      <c r="AG17" s="524">
        <v>4</v>
      </c>
      <c r="AH17" s="540" t="s">
        <v>2648</v>
      </c>
      <c r="AI17" s="541"/>
      <c r="AJ17" s="541"/>
      <c r="AK17" s="572"/>
      <c r="AL17" s="541" t="s">
        <v>1191</v>
      </c>
      <c r="AM17" s="519">
        <v>18.6</v>
      </c>
      <c r="AN17" s="573">
        <v>150</v>
      </c>
      <c r="AO17" s="544">
        <v>75</v>
      </c>
      <c r="AP17" s="544">
        <v>11</v>
      </c>
      <c r="AQ17" s="544">
        <v>12</v>
      </c>
      <c r="AR17" s="559">
        <v>6</v>
      </c>
      <c r="AS17" s="519">
        <v>23.7</v>
      </c>
      <c r="AT17" s="520" t="s">
        <v>2698</v>
      </c>
      <c r="AU17" s="520">
        <v>49</v>
      </c>
      <c r="AV17" s="520">
        <v>102</v>
      </c>
      <c r="AW17" s="514">
        <v>20.39</v>
      </c>
      <c r="AX17" s="520" t="s">
        <v>2652</v>
      </c>
      <c r="AY17" s="520">
        <v>39</v>
      </c>
      <c r="AZ17" s="520">
        <v>46</v>
      </c>
      <c r="BA17" s="544">
        <v>21.71</v>
      </c>
    </row>
    <row r="18" spans="1:53" s="130" customFormat="1" ht="13.5" customHeight="1">
      <c r="A18" s="556" t="s">
        <v>1192</v>
      </c>
      <c r="B18" s="519">
        <v>20.2</v>
      </c>
      <c r="C18" s="573">
        <v>150</v>
      </c>
      <c r="D18" s="544">
        <v>75</v>
      </c>
      <c r="E18" s="544">
        <v>12</v>
      </c>
      <c r="F18" s="544">
        <v>12</v>
      </c>
      <c r="G18" s="559">
        <v>6</v>
      </c>
      <c r="H18" s="519">
        <v>25.7</v>
      </c>
      <c r="I18" s="518">
        <v>5.4</v>
      </c>
      <c r="J18" s="518">
        <v>1.69</v>
      </c>
      <c r="K18" s="518">
        <v>9.72</v>
      </c>
      <c r="L18" s="518">
        <v>6.68</v>
      </c>
      <c r="M18" s="518">
        <v>2.99</v>
      </c>
      <c r="N18" s="518">
        <v>4.36</v>
      </c>
      <c r="O18" s="513">
        <v>1.72</v>
      </c>
      <c r="P18" s="517">
        <v>0.44</v>
      </c>
      <c r="Q18" s="518">
        <v>21.78</v>
      </c>
      <c r="R18" s="576" t="s">
        <v>2803</v>
      </c>
      <c r="S18" s="519">
        <v>20.2</v>
      </c>
      <c r="T18" s="523">
        <v>588.4</v>
      </c>
      <c r="U18" s="518">
        <v>61.27</v>
      </c>
      <c r="V18" s="513">
        <v>4.78</v>
      </c>
      <c r="W18" s="518">
        <v>99.55</v>
      </c>
      <c r="X18" s="518">
        <v>17.14</v>
      </c>
      <c r="Y18" s="513">
        <v>1.97</v>
      </c>
      <c r="Z18" s="523">
        <v>623.5</v>
      </c>
      <c r="AA18" s="513">
        <v>4.92</v>
      </c>
      <c r="AB18" s="518">
        <v>64.45</v>
      </c>
      <c r="AC18" s="513">
        <v>1.58</v>
      </c>
      <c r="AD18" s="523">
        <v>-135.6</v>
      </c>
      <c r="AE18" s="521">
        <v>14.51</v>
      </c>
      <c r="AF18" s="514">
        <v>3</v>
      </c>
      <c r="AG18" s="524">
        <v>4</v>
      </c>
      <c r="AH18" s="540" t="s">
        <v>2648</v>
      </c>
      <c r="AI18" s="541"/>
      <c r="AJ18" s="541"/>
      <c r="AK18" s="572"/>
      <c r="AL18" s="541" t="s">
        <v>1192</v>
      </c>
      <c r="AM18" s="519">
        <v>20.2</v>
      </c>
      <c r="AN18" s="573">
        <v>150</v>
      </c>
      <c r="AO18" s="544">
        <v>75</v>
      </c>
      <c r="AP18" s="544">
        <v>12</v>
      </c>
      <c r="AQ18" s="544">
        <v>12</v>
      </c>
      <c r="AR18" s="559">
        <v>6</v>
      </c>
      <c r="AS18" s="519">
        <v>25.7</v>
      </c>
      <c r="AT18" s="520" t="s">
        <v>2698</v>
      </c>
      <c r="AU18" s="520">
        <v>50</v>
      </c>
      <c r="AV18" s="520">
        <v>102</v>
      </c>
      <c r="AW18" s="514">
        <v>22.11</v>
      </c>
      <c r="AX18" s="520" t="s">
        <v>2652</v>
      </c>
      <c r="AY18" s="520">
        <v>40</v>
      </c>
      <c r="AZ18" s="520">
        <v>46</v>
      </c>
      <c r="BA18" s="544">
        <v>23.55</v>
      </c>
    </row>
    <row r="19" spans="1:53" s="130" customFormat="1" ht="13.5" customHeight="1">
      <c r="A19" s="556" t="s">
        <v>1193</v>
      </c>
      <c r="B19" s="519">
        <v>18.2</v>
      </c>
      <c r="C19" s="573">
        <v>150</v>
      </c>
      <c r="D19" s="544">
        <v>90</v>
      </c>
      <c r="E19" s="544">
        <v>10</v>
      </c>
      <c r="F19" s="544">
        <v>12</v>
      </c>
      <c r="G19" s="559">
        <v>6</v>
      </c>
      <c r="H19" s="519">
        <v>23.2</v>
      </c>
      <c r="I19" s="518">
        <v>5</v>
      </c>
      <c r="J19" s="518">
        <v>2.04</v>
      </c>
      <c r="K19" s="518">
        <v>10.1</v>
      </c>
      <c r="L19" s="518">
        <v>7.07</v>
      </c>
      <c r="M19" s="518">
        <v>3.61</v>
      </c>
      <c r="N19" s="518">
        <v>4.97</v>
      </c>
      <c r="O19" s="513">
        <v>2.2</v>
      </c>
      <c r="P19" s="517">
        <v>0.47</v>
      </c>
      <c r="Q19" s="518">
        <v>25.84</v>
      </c>
      <c r="R19" s="576" t="s">
        <v>2146</v>
      </c>
      <c r="S19" s="519">
        <v>18.2</v>
      </c>
      <c r="T19" s="523">
        <v>533.1</v>
      </c>
      <c r="U19" s="518">
        <v>53.29</v>
      </c>
      <c r="V19" s="513">
        <v>4.8</v>
      </c>
      <c r="W19" s="518">
        <v>146.1</v>
      </c>
      <c r="X19" s="518">
        <v>20.98</v>
      </c>
      <c r="Y19" s="513">
        <v>2.51</v>
      </c>
      <c r="Z19" s="523">
        <v>591.3</v>
      </c>
      <c r="AA19" s="513">
        <v>5.05</v>
      </c>
      <c r="AB19" s="518">
        <v>87.93</v>
      </c>
      <c r="AC19" s="513">
        <v>1.95</v>
      </c>
      <c r="AD19" s="523">
        <v>-160.9</v>
      </c>
      <c r="AE19" s="521">
        <v>19.87</v>
      </c>
      <c r="AF19" s="514">
        <v>4</v>
      </c>
      <c r="AG19" s="524">
        <v>4</v>
      </c>
      <c r="AH19" s="540" t="s">
        <v>2648</v>
      </c>
      <c r="AI19" s="541"/>
      <c r="AJ19" s="541"/>
      <c r="AK19" s="572"/>
      <c r="AL19" s="541" t="s">
        <v>1193</v>
      </c>
      <c r="AM19" s="519">
        <v>18.2</v>
      </c>
      <c r="AN19" s="573">
        <v>150</v>
      </c>
      <c r="AO19" s="544">
        <v>90</v>
      </c>
      <c r="AP19" s="544">
        <v>10</v>
      </c>
      <c r="AQ19" s="544">
        <v>12</v>
      </c>
      <c r="AR19" s="559">
        <v>6</v>
      </c>
      <c r="AS19" s="519">
        <v>23.15</v>
      </c>
      <c r="AT19" s="520" t="s">
        <v>2698</v>
      </c>
      <c r="AU19" s="520">
        <v>50</v>
      </c>
      <c r="AV19" s="520">
        <v>102</v>
      </c>
      <c r="AW19" s="514">
        <v>20.15</v>
      </c>
      <c r="AX19" s="520" t="s">
        <v>2646</v>
      </c>
      <c r="AY19" s="520">
        <v>47</v>
      </c>
      <c r="AZ19" s="520">
        <v>49</v>
      </c>
      <c r="BA19" s="544">
        <v>20.55</v>
      </c>
    </row>
    <row r="20" spans="1:53" s="130" customFormat="1" ht="13.5" customHeight="1">
      <c r="A20" s="556" t="s">
        <v>1194</v>
      </c>
      <c r="B20" s="519">
        <v>19.9</v>
      </c>
      <c r="C20" s="573">
        <v>150</v>
      </c>
      <c r="D20" s="544">
        <v>90</v>
      </c>
      <c r="E20" s="544">
        <v>11</v>
      </c>
      <c r="F20" s="544">
        <v>12</v>
      </c>
      <c r="G20" s="559">
        <v>6</v>
      </c>
      <c r="H20" s="519">
        <v>25.3</v>
      </c>
      <c r="I20" s="518">
        <v>5.04</v>
      </c>
      <c r="J20" s="518">
        <v>2.08</v>
      </c>
      <c r="K20" s="518">
        <v>10.07</v>
      </c>
      <c r="L20" s="518">
        <v>7.09</v>
      </c>
      <c r="M20" s="518">
        <v>3.66</v>
      </c>
      <c r="N20" s="518">
        <v>4.95</v>
      </c>
      <c r="O20" s="513">
        <v>2.23</v>
      </c>
      <c r="P20" s="517">
        <v>0.47</v>
      </c>
      <c r="Q20" s="518">
        <v>23.61</v>
      </c>
      <c r="R20" s="576" t="s">
        <v>2147</v>
      </c>
      <c r="S20" s="519">
        <v>19.9</v>
      </c>
      <c r="T20" s="523">
        <v>580.7</v>
      </c>
      <c r="U20" s="518">
        <v>58.3</v>
      </c>
      <c r="V20" s="513">
        <v>4.79</v>
      </c>
      <c r="W20" s="518">
        <v>158.7</v>
      </c>
      <c r="X20" s="518">
        <v>22.91</v>
      </c>
      <c r="Y20" s="513">
        <v>2.5</v>
      </c>
      <c r="Z20" s="523">
        <v>643.7</v>
      </c>
      <c r="AA20" s="513">
        <v>5.04</v>
      </c>
      <c r="AB20" s="518">
        <v>95.71</v>
      </c>
      <c r="AC20" s="513">
        <v>1.94</v>
      </c>
      <c r="AD20" s="523">
        <v>-174.7</v>
      </c>
      <c r="AE20" s="521">
        <v>19.81</v>
      </c>
      <c r="AF20" s="514">
        <v>3</v>
      </c>
      <c r="AG20" s="524">
        <v>4</v>
      </c>
      <c r="AH20" s="540" t="s">
        <v>2648</v>
      </c>
      <c r="AI20" s="541"/>
      <c r="AJ20" s="541"/>
      <c r="AK20" s="572"/>
      <c r="AL20" s="541" t="s">
        <v>1194</v>
      </c>
      <c r="AM20" s="519">
        <v>19.9</v>
      </c>
      <c r="AN20" s="573">
        <v>150</v>
      </c>
      <c r="AO20" s="544">
        <v>90</v>
      </c>
      <c r="AP20" s="544">
        <v>11</v>
      </c>
      <c r="AQ20" s="544">
        <v>12</v>
      </c>
      <c r="AR20" s="559">
        <v>6</v>
      </c>
      <c r="AS20" s="519">
        <v>25.34</v>
      </c>
      <c r="AT20" s="520" t="s">
        <v>2698</v>
      </c>
      <c r="AU20" s="520">
        <v>51</v>
      </c>
      <c r="AV20" s="520">
        <v>102</v>
      </c>
      <c r="AW20" s="514">
        <v>22.04</v>
      </c>
      <c r="AX20" s="520" t="s">
        <v>2646</v>
      </c>
      <c r="AY20" s="520">
        <v>48</v>
      </c>
      <c r="AZ20" s="520">
        <v>49</v>
      </c>
      <c r="BA20" s="544">
        <v>22.48</v>
      </c>
    </row>
    <row r="21" spans="1:53" s="130" customFormat="1" ht="13.5" customHeight="1">
      <c r="A21" s="556" t="s">
        <v>1195</v>
      </c>
      <c r="B21" s="522">
        <v>19</v>
      </c>
      <c r="C21" s="573">
        <v>150</v>
      </c>
      <c r="D21" s="544">
        <v>100</v>
      </c>
      <c r="E21" s="544">
        <v>10</v>
      </c>
      <c r="F21" s="544">
        <v>12</v>
      </c>
      <c r="G21" s="559">
        <v>6</v>
      </c>
      <c r="H21" s="519">
        <v>24.2</v>
      </c>
      <c r="I21" s="518">
        <v>4.81</v>
      </c>
      <c r="J21" s="518">
        <v>2.34</v>
      </c>
      <c r="K21" s="518">
        <v>10.27</v>
      </c>
      <c r="L21" s="518">
        <v>7.48</v>
      </c>
      <c r="M21" s="518">
        <v>4.08</v>
      </c>
      <c r="N21" s="518">
        <v>5.25</v>
      </c>
      <c r="O21" s="513">
        <v>2.64</v>
      </c>
      <c r="P21" s="517">
        <v>0.49</v>
      </c>
      <c r="Q21" s="518">
        <v>25.83</v>
      </c>
      <c r="R21" s="576" t="s">
        <v>2148</v>
      </c>
      <c r="S21" s="522">
        <v>19</v>
      </c>
      <c r="T21" s="520">
        <v>552.6</v>
      </c>
      <c r="U21" s="520">
        <v>54.23</v>
      </c>
      <c r="V21" s="513">
        <v>4.78</v>
      </c>
      <c r="W21" s="520">
        <v>198.5</v>
      </c>
      <c r="X21" s="518">
        <v>25.92</v>
      </c>
      <c r="Y21" s="513">
        <v>2.87</v>
      </c>
      <c r="Z21" s="520">
        <v>637.3</v>
      </c>
      <c r="AA21" s="513">
        <v>5.14</v>
      </c>
      <c r="AB21" s="520">
        <v>113.8</v>
      </c>
      <c r="AC21" s="513">
        <v>2.17</v>
      </c>
      <c r="AD21" s="520">
        <v>-192.8</v>
      </c>
      <c r="AE21" s="524">
        <v>23.72</v>
      </c>
      <c r="AF21" s="514">
        <v>4</v>
      </c>
      <c r="AG21" s="524">
        <v>4</v>
      </c>
      <c r="AH21" s="540" t="s">
        <v>2648</v>
      </c>
      <c r="AI21" s="541"/>
      <c r="AJ21" s="541"/>
      <c r="AK21" s="572"/>
      <c r="AL21" s="522" t="s">
        <v>1195</v>
      </c>
      <c r="AM21" s="522">
        <v>19</v>
      </c>
      <c r="AN21" s="520">
        <v>150</v>
      </c>
      <c r="AO21" s="520">
        <v>100</v>
      </c>
      <c r="AP21" s="520">
        <v>10</v>
      </c>
      <c r="AQ21" s="520">
        <v>12</v>
      </c>
      <c r="AR21" s="514">
        <v>6</v>
      </c>
      <c r="AS21" s="519">
        <v>24.15</v>
      </c>
      <c r="AT21" s="520" t="s">
        <v>2698</v>
      </c>
      <c r="AU21" s="520">
        <v>50</v>
      </c>
      <c r="AV21" s="520">
        <v>102</v>
      </c>
      <c r="AW21" s="514">
        <v>21.15</v>
      </c>
      <c r="AX21" s="520" t="s">
        <v>2698</v>
      </c>
      <c r="AY21" s="520">
        <v>50</v>
      </c>
      <c r="AZ21" s="520">
        <v>53</v>
      </c>
      <c r="BA21" s="544">
        <v>21.15</v>
      </c>
    </row>
    <row r="22" spans="1:53" s="130" customFormat="1" ht="13.5" customHeight="1">
      <c r="A22" s="556" t="s">
        <v>1196</v>
      </c>
      <c r="B22" s="522">
        <v>22.5</v>
      </c>
      <c r="C22" s="573">
        <v>150</v>
      </c>
      <c r="D22" s="544">
        <v>100</v>
      </c>
      <c r="E22" s="544">
        <v>12</v>
      </c>
      <c r="F22" s="544">
        <v>12</v>
      </c>
      <c r="G22" s="559">
        <v>6</v>
      </c>
      <c r="H22" s="519">
        <v>28.7</v>
      </c>
      <c r="I22" s="518">
        <v>4.9</v>
      </c>
      <c r="J22" s="518">
        <v>2.42</v>
      </c>
      <c r="K22" s="518">
        <v>10.23</v>
      </c>
      <c r="L22" s="518">
        <v>7.52</v>
      </c>
      <c r="M22" s="518">
        <v>4.18</v>
      </c>
      <c r="N22" s="518">
        <v>5.23</v>
      </c>
      <c r="O22" s="513">
        <v>2.7</v>
      </c>
      <c r="P22" s="517">
        <v>0.49</v>
      </c>
      <c r="Q22" s="518">
        <v>21.72</v>
      </c>
      <c r="R22" s="576" t="s">
        <v>2034</v>
      </c>
      <c r="S22" s="522">
        <v>22.5</v>
      </c>
      <c r="T22" s="520">
        <v>650.5</v>
      </c>
      <c r="U22" s="518">
        <v>64.38</v>
      </c>
      <c r="V22" s="513">
        <v>4.76</v>
      </c>
      <c r="W22" s="520">
        <v>232.6</v>
      </c>
      <c r="X22" s="518">
        <v>30.69</v>
      </c>
      <c r="Y22" s="513">
        <v>2.85</v>
      </c>
      <c r="Z22" s="520">
        <v>749.3</v>
      </c>
      <c r="AA22" s="513">
        <v>5.11</v>
      </c>
      <c r="AB22" s="520">
        <v>133.9</v>
      </c>
      <c r="AC22" s="513">
        <v>2.16</v>
      </c>
      <c r="AD22" s="520">
        <v>-225.8</v>
      </c>
      <c r="AE22" s="524">
        <v>23.61</v>
      </c>
      <c r="AF22" s="514">
        <v>3</v>
      </c>
      <c r="AG22" s="524">
        <v>4</v>
      </c>
      <c r="AH22" s="540" t="s">
        <v>2648</v>
      </c>
      <c r="AI22" s="541"/>
      <c r="AJ22" s="541"/>
      <c r="AK22" s="572"/>
      <c r="AL22" s="522" t="s">
        <v>1196</v>
      </c>
      <c r="AM22" s="522">
        <v>22.5</v>
      </c>
      <c r="AN22" s="520">
        <v>150</v>
      </c>
      <c r="AO22" s="520">
        <v>100</v>
      </c>
      <c r="AP22" s="520">
        <v>12</v>
      </c>
      <c r="AQ22" s="520">
        <v>12</v>
      </c>
      <c r="AR22" s="514">
        <v>6</v>
      </c>
      <c r="AS22" s="519">
        <v>28.71</v>
      </c>
      <c r="AT22" s="520" t="s">
        <v>2698</v>
      </c>
      <c r="AU22" s="520">
        <v>52</v>
      </c>
      <c r="AV22" s="520">
        <v>102</v>
      </c>
      <c r="AW22" s="514">
        <v>25.11</v>
      </c>
      <c r="AX22" s="520" t="s">
        <v>2698</v>
      </c>
      <c r="AY22" s="520">
        <v>52</v>
      </c>
      <c r="AZ22" s="520">
        <v>53</v>
      </c>
      <c r="BA22" s="544">
        <v>25.11</v>
      </c>
    </row>
    <row r="23" spans="1:53" s="107" customFormat="1" ht="13.5" customHeight="1">
      <c r="A23" s="556" t="s">
        <v>1197</v>
      </c>
      <c r="B23" s="519">
        <v>26.1</v>
      </c>
      <c r="C23" s="573">
        <v>150</v>
      </c>
      <c r="D23" s="544">
        <v>100</v>
      </c>
      <c r="E23" s="544">
        <v>14</v>
      </c>
      <c r="F23" s="544">
        <v>12</v>
      </c>
      <c r="G23" s="559">
        <v>6</v>
      </c>
      <c r="H23" s="519">
        <v>33.2</v>
      </c>
      <c r="I23" s="518">
        <v>4.98</v>
      </c>
      <c r="J23" s="518">
        <v>2.5</v>
      </c>
      <c r="K23" s="518">
        <v>10.19</v>
      </c>
      <c r="L23" s="518">
        <v>7.55</v>
      </c>
      <c r="M23" s="518">
        <v>4.28</v>
      </c>
      <c r="N23" s="518">
        <v>5.22</v>
      </c>
      <c r="O23" s="513">
        <v>2.75</v>
      </c>
      <c r="P23" s="517">
        <v>0.49</v>
      </c>
      <c r="Q23" s="518">
        <v>18.79</v>
      </c>
      <c r="R23" s="576" t="s">
        <v>2035</v>
      </c>
      <c r="S23" s="519">
        <v>26.1</v>
      </c>
      <c r="T23" s="520">
        <v>744.4</v>
      </c>
      <c r="U23" s="520">
        <v>74.27</v>
      </c>
      <c r="V23" s="513">
        <v>4.74</v>
      </c>
      <c r="W23" s="520">
        <v>264.9</v>
      </c>
      <c r="X23" s="518">
        <v>35.32</v>
      </c>
      <c r="Y23" s="513">
        <v>2.82</v>
      </c>
      <c r="Z23" s="520">
        <v>855.9</v>
      </c>
      <c r="AA23" s="513">
        <v>5.08</v>
      </c>
      <c r="AB23" s="520">
        <v>153.4</v>
      </c>
      <c r="AC23" s="513">
        <v>2.15</v>
      </c>
      <c r="AD23" s="520">
        <v>-256.8</v>
      </c>
      <c r="AE23" s="524">
        <v>23.48</v>
      </c>
      <c r="AF23" s="514">
        <v>2</v>
      </c>
      <c r="AG23" s="524">
        <v>4</v>
      </c>
      <c r="AH23" s="540" t="s">
        <v>2648</v>
      </c>
      <c r="AI23" s="541"/>
      <c r="AJ23" s="541"/>
      <c r="AK23" s="572"/>
      <c r="AL23" s="522" t="s">
        <v>1197</v>
      </c>
      <c r="AM23" s="519">
        <v>26.1</v>
      </c>
      <c r="AN23" s="520">
        <v>150</v>
      </c>
      <c r="AO23" s="520">
        <v>100</v>
      </c>
      <c r="AP23" s="520">
        <v>14</v>
      </c>
      <c r="AQ23" s="520">
        <v>12</v>
      </c>
      <c r="AR23" s="514">
        <v>6</v>
      </c>
      <c r="AS23" s="519">
        <v>33.19</v>
      </c>
      <c r="AT23" s="520" t="s">
        <v>2698</v>
      </c>
      <c r="AU23" s="520">
        <v>54</v>
      </c>
      <c r="AV23" s="520">
        <v>102</v>
      </c>
      <c r="AW23" s="514">
        <v>28.99</v>
      </c>
      <c r="AX23" s="520" t="s">
        <v>2646</v>
      </c>
      <c r="AY23" s="520">
        <v>51</v>
      </c>
      <c r="AZ23" s="520">
        <v>59</v>
      </c>
      <c r="BA23" s="544">
        <v>29.55</v>
      </c>
    </row>
    <row r="24" spans="1:53" s="107" customFormat="1" ht="13.5" customHeight="1">
      <c r="A24" s="556" t="s">
        <v>1198</v>
      </c>
      <c r="B24" s="522">
        <v>23</v>
      </c>
      <c r="C24" s="573">
        <v>200</v>
      </c>
      <c r="D24" s="544">
        <v>100</v>
      </c>
      <c r="E24" s="544">
        <v>10</v>
      </c>
      <c r="F24" s="544">
        <v>15</v>
      </c>
      <c r="G24" s="559">
        <v>7.5</v>
      </c>
      <c r="H24" s="519">
        <v>29.2</v>
      </c>
      <c r="I24" s="518">
        <v>6.93</v>
      </c>
      <c r="J24" s="518">
        <v>2.01</v>
      </c>
      <c r="K24" s="518">
        <v>13.15</v>
      </c>
      <c r="L24" s="518">
        <v>8.74</v>
      </c>
      <c r="M24" s="518">
        <v>3.72</v>
      </c>
      <c r="N24" s="518">
        <v>5.94</v>
      </c>
      <c r="O24" s="513">
        <v>2.09</v>
      </c>
      <c r="P24" s="517">
        <v>0.587</v>
      </c>
      <c r="Q24" s="518">
        <v>25.58</v>
      </c>
      <c r="R24" s="576" t="s">
        <v>2036</v>
      </c>
      <c r="S24" s="522">
        <v>23</v>
      </c>
      <c r="T24" s="520">
        <v>1219</v>
      </c>
      <c r="U24" s="520">
        <v>93.24</v>
      </c>
      <c r="V24" s="513">
        <v>6.46</v>
      </c>
      <c r="W24" s="520">
        <v>210.3</v>
      </c>
      <c r="X24" s="518">
        <v>26.33</v>
      </c>
      <c r="Y24" s="513">
        <v>2.68</v>
      </c>
      <c r="Z24" s="520">
        <v>1294</v>
      </c>
      <c r="AA24" s="513">
        <v>6.65</v>
      </c>
      <c r="AB24" s="520">
        <v>134.5</v>
      </c>
      <c r="AC24" s="513">
        <v>2.14</v>
      </c>
      <c r="AD24" s="520">
        <v>-286.8</v>
      </c>
      <c r="AE24" s="524">
        <v>14.82</v>
      </c>
      <c r="AF24" s="514">
        <v>4</v>
      </c>
      <c r="AG24" s="524">
        <v>4</v>
      </c>
      <c r="AH24" s="540" t="s">
        <v>2648</v>
      </c>
      <c r="AI24" s="541"/>
      <c r="AJ24" s="541"/>
      <c r="AK24" s="572"/>
      <c r="AL24" s="522" t="s">
        <v>1198</v>
      </c>
      <c r="AM24" s="522">
        <v>23</v>
      </c>
      <c r="AN24" s="520">
        <v>200</v>
      </c>
      <c r="AO24" s="520">
        <v>100</v>
      </c>
      <c r="AP24" s="520">
        <v>10</v>
      </c>
      <c r="AQ24" s="520">
        <v>15</v>
      </c>
      <c r="AR24" s="514">
        <v>7.5</v>
      </c>
      <c r="AS24" s="519">
        <v>29.24</v>
      </c>
      <c r="AT24" s="520" t="s">
        <v>2698</v>
      </c>
      <c r="AU24" s="520">
        <v>54</v>
      </c>
      <c r="AV24" s="520">
        <v>150</v>
      </c>
      <c r="AW24" s="514">
        <v>26.24</v>
      </c>
      <c r="AX24" s="520" t="s">
        <v>2698</v>
      </c>
      <c r="AY24" s="520">
        <v>51</v>
      </c>
      <c r="AZ24" s="520">
        <v>53</v>
      </c>
      <c r="BA24" s="544">
        <v>26.24</v>
      </c>
    </row>
    <row r="25" spans="1:53" s="130" customFormat="1" ht="13.5" customHeight="1">
      <c r="A25" s="556" t="s">
        <v>1199</v>
      </c>
      <c r="B25" s="522">
        <v>27.3</v>
      </c>
      <c r="C25" s="573">
        <v>200</v>
      </c>
      <c r="D25" s="544">
        <v>100</v>
      </c>
      <c r="E25" s="544">
        <v>12</v>
      </c>
      <c r="F25" s="544">
        <v>15</v>
      </c>
      <c r="G25" s="559">
        <v>7.5</v>
      </c>
      <c r="H25" s="519">
        <v>34.8</v>
      </c>
      <c r="I25" s="518">
        <v>7.03</v>
      </c>
      <c r="J25" s="518">
        <v>2.1</v>
      </c>
      <c r="K25" s="518">
        <v>13.08</v>
      </c>
      <c r="L25" s="518">
        <v>8.81</v>
      </c>
      <c r="M25" s="518">
        <v>3.82</v>
      </c>
      <c r="N25" s="518">
        <v>5.89</v>
      </c>
      <c r="O25" s="513">
        <v>2.17</v>
      </c>
      <c r="P25" s="517">
        <v>0.587</v>
      </c>
      <c r="Q25" s="518">
        <v>21.49</v>
      </c>
      <c r="R25" s="576" t="s">
        <v>2037</v>
      </c>
      <c r="S25" s="522">
        <v>27.3</v>
      </c>
      <c r="T25" s="520">
        <v>1440</v>
      </c>
      <c r="U25" s="520">
        <v>111</v>
      </c>
      <c r="V25" s="513">
        <v>6.43</v>
      </c>
      <c r="W25" s="520">
        <v>247.2</v>
      </c>
      <c r="X25" s="518">
        <v>31.28</v>
      </c>
      <c r="Y25" s="513">
        <v>2.67</v>
      </c>
      <c r="Z25" s="520">
        <v>1529</v>
      </c>
      <c r="AA25" s="513">
        <v>6.63</v>
      </c>
      <c r="AB25" s="520">
        <v>158.5</v>
      </c>
      <c r="AC25" s="513">
        <v>2.13</v>
      </c>
      <c r="AD25" s="520">
        <v>-337.3</v>
      </c>
      <c r="AE25" s="524">
        <v>14.74</v>
      </c>
      <c r="AF25" s="514">
        <v>4</v>
      </c>
      <c r="AG25" s="524">
        <v>4</v>
      </c>
      <c r="AH25" s="540" t="s">
        <v>2648</v>
      </c>
      <c r="AI25" s="541"/>
      <c r="AJ25" s="541"/>
      <c r="AK25" s="572"/>
      <c r="AL25" s="522" t="s">
        <v>1199</v>
      </c>
      <c r="AM25" s="522">
        <v>27.3</v>
      </c>
      <c r="AN25" s="520">
        <v>200</v>
      </c>
      <c r="AO25" s="520">
        <v>100</v>
      </c>
      <c r="AP25" s="520">
        <v>12</v>
      </c>
      <c r="AQ25" s="520">
        <v>15</v>
      </c>
      <c r="AR25" s="514">
        <v>7.5</v>
      </c>
      <c r="AS25" s="519">
        <v>34.8</v>
      </c>
      <c r="AT25" s="520" t="s">
        <v>2698</v>
      </c>
      <c r="AU25" s="520">
        <v>54</v>
      </c>
      <c r="AV25" s="520">
        <v>150</v>
      </c>
      <c r="AW25" s="514">
        <v>31.2</v>
      </c>
      <c r="AX25" s="520" t="s">
        <v>2698</v>
      </c>
      <c r="AY25" s="520">
        <v>53</v>
      </c>
      <c r="AZ25" s="520">
        <v>53</v>
      </c>
      <c r="BA25" s="544">
        <v>31.2</v>
      </c>
    </row>
    <row r="26" spans="1:53" s="130" customFormat="1" ht="13.5" customHeight="1">
      <c r="A26" s="556" t="s">
        <v>1200</v>
      </c>
      <c r="B26" s="522">
        <v>31.6</v>
      </c>
      <c r="C26" s="573">
        <v>200</v>
      </c>
      <c r="D26" s="544">
        <v>100</v>
      </c>
      <c r="E26" s="544">
        <v>14</v>
      </c>
      <c r="F26" s="544">
        <v>15</v>
      </c>
      <c r="G26" s="559">
        <v>7.5</v>
      </c>
      <c r="H26" s="519">
        <v>40.3</v>
      </c>
      <c r="I26" s="518">
        <v>7.12</v>
      </c>
      <c r="J26" s="518">
        <v>2.18</v>
      </c>
      <c r="K26" s="518">
        <v>13.01</v>
      </c>
      <c r="L26" s="518">
        <v>8.86</v>
      </c>
      <c r="M26" s="518">
        <v>3.91</v>
      </c>
      <c r="N26" s="518">
        <v>5.85</v>
      </c>
      <c r="O26" s="513">
        <v>2.24</v>
      </c>
      <c r="P26" s="517">
        <v>0.587</v>
      </c>
      <c r="Q26" s="518">
        <v>18.57</v>
      </c>
      <c r="R26" s="576" t="s">
        <v>2038</v>
      </c>
      <c r="S26" s="522">
        <v>31.6</v>
      </c>
      <c r="T26" s="520">
        <v>1654</v>
      </c>
      <c r="U26" s="520">
        <v>128.4</v>
      </c>
      <c r="V26" s="513">
        <v>6.41</v>
      </c>
      <c r="W26" s="520">
        <v>282.2</v>
      </c>
      <c r="X26" s="518">
        <v>36.08</v>
      </c>
      <c r="Y26" s="513">
        <v>2.65</v>
      </c>
      <c r="Z26" s="520">
        <v>1755</v>
      </c>
      <c r="AA26" s="513">
        <v>6.6</v>
      </c>
      <c r="AB26" s="520">
        <v>181.7</v>
      </c>
      <c r="AC26" s="513">
        <v>2.12</v>
      </c>
      <c r="AD26" s="520">
        <v>-384.8</v>
      </c>
      <c r="AE26" s="524">
        <v>14.65</v>
      </c>
      <c r="AF26" s="514">
        <v>3</v>
      </c>
      <c r="AG26" s="524">
        <v>4</v>
      </c>
      <c r="AH26" s="540" t="s">
        <v>2648</v>
      </c>
      <c r="AI26" s="541"/>
      <c r="AJ26" s="541"/>
      <c r="AK26" s="572"/>
      <c r="AL26" s="522" t="s">
        <v>1200</v>
      </c>
      <c r="AM26" s="522">
        <v>31.6</v>
      </c>
      <c r="AN26" s="520">
        <v>200</v>
      </c>
      <c r="AO26" s="520">
        <v>100</v>
      </c>
      <c r="AP26" s="520">
        <v>14</v>
      </c>
      <c r="AQ26" s="520">
        <v>15</v>
      </c>
      <c r="AR26" s="514">
        <v>7.5</v>
      </c>
      <c r="AS26" s="519">
        <v>40.28</v>
      </c>
      <c r="AT26" s="520" t="s">
        <v>2698</v>
      </c>
      <c r="AU26" s="520">
        <v>55</v>
      </c>
      <c r="AV26" s="520">
        <v>151</v>
      </c>
      <c r="AW26" s="514">
        <v>36.08</v>
      </c>
      <c r="AX26" s="520" t="s">
        <v>2646</v>
      </c>
      <c r="AY26" s="520">
        <v>52</v>
      </c>
      <c r="AZ26" s="520">
        <v>59</v>
      </c>
      <c r="BA26" s="544">
        <v>36.64</v>
      </c>
    </row>
    <row r="27" ht="13.5" customHeight="1">
      <c r="A27" s="490"/>
    </row>
    <row r="28" spans="1:2" ht="13.5" customHeight="1">
      <c r="A28" s="491"/>
      <c r="B28" s="85"/>
    </row>
    <row r="29" spans="1:2" ht="13.5" customHeight="1">
      <c r="A29" s="491"/>
      <c r="B29" s="86"/>
    </row>
    <row r="30" spans="1:2" ht="13.5" customHeight="1">
      <c r="A30" s="491"/>
      <c r="B30" s="86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</sheetData>
  <mergeCells count="26">
    <mergeCell ref="AI6:AI10"/>
    <mergeCell ref="AJ6:AJ10"/>
    <mergeCell ref="AH6:AH10"/>
    <mergeCell ref="AF8:AG9"/>
    <mergeCell ref="AF6:AG7"/>
    <mergeCell ref="AB5:AC5"/>
    <mergeCell ref="AD5:AE5"/>
    <mergeCell ref="A4:B5"/>
    <mergeCell ref="C4:G5"/>
    <mergeCell ref="H4:H5"/>
    <mergeCell ref="I4:O5"/>
    <mergeCell ref="AX6:BA7"/>
    <mergeCell ref="AL4:AM5"/>
    <mergeCell ref="AN4:AR5"/>
    <mergeCell ref="AS4:AS5"/>
    <mergeCell ref="AT4:BA5"/>
    <mergeCell ref="A1:AE1"/>
    <mergeCell ref="A2:AE2"/>
    <mergeCell ref="A3:Z3"/>
    <mergeCell ref="AT6:AW7"/>
    <mergeCell ref="P4:Q5"/>
    <mergeCell ref="R4:S5"/>
    <mergeCell ref="T4:AE4"/>
    <mergeCell ref="T5:V5"/>
    <mergeCell ref="W5:Y5"/>
    <mergeCell ref="Z5:AA5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49"/>
  <headerFooter alignWithMargins="0">
    <oddFooter>&amp;L&amp;"Helvetica,Regular"&amp;8&amp;F
&amp;D&amp;R&amp;"Helvetica,Regular"&amp;8Profilés &amp;A
Page &amp;P/&amp;N</oddFooter>
  </headerFooter>
  <colBreaks count="2" manualBreakCount="2">
    <brk id="17" max="65535" man="1"/>
    <brk id="3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1"/>
  <sheetViews>
    <sheetView zoomScale="60" zoomScaleNormal="60" workbookViewId="0" topLeftCell="A1">
      <selection activeCell="AA40" sqref="AA40"/>
    </sheetView>
  </sheetViews>
  <sheetFormatPr defaultColWidth="9.00390625" defaultRowHeight="12.75"/>
  <cols>
    <col min="1" max="1" width="3.875" style="692" customWidth="1"/>
    <col min="2" max="4" width="4.00390625" style="692" customWidth="1"/>
    <col min="5" max="5" width="9.375" style="692" customWidth="1"/>
    <col min="6" max="20" width="6.625" style="694" customWidth="1"/>
    <col min="21" max="22" width="7.375" style="692" customWidth="1"/>
    <col min="23" max="23" width="9.75390625" style="692" customWidth="1"/>
    <col min="24" max="24" width="16.00390625" style="692" customWidth="1"/>
    <col min="25" max="25" width="15.25390625" style="692" customWidth="1"/>
    <col min="26" max="26" width="8.625" style="692" customWidth="1"/>
    <col min="27" max="16384" width="7.375" style="692" customWidth="1"/>
  </cols>
  <sheetData>
    <row r="1" spans="4:23" ht="20.25">
      <c r="D1" s="693" t="s">
        <v>837</v>
      </c>
      <c r="W1" s="693" t="s">
        <v>838</v>
      </c>
    </row>
    <row r="2" spans="4:26" ht="61.5" customHeight="1">
      <c r="D2" s="1213" t="s">
        <v>1745</v>
      </c>
      <c r="E2" s="1218"/>
      <c r="F2" s="1218"/>
      <c r="G2" s="1218"/>
      <c r="H2" s="1218"/>
      <c r="I2" s="1053"/>
      <c r="W2" s="1213" t="s">
        <v>2562</v>
      </c>
      <c r="X2" s="1214"/>
      <c r="Y2" s="1214"/>
      <c r="Z2" s="1214"/>
    </row>
    <row r="3" spans="4:23" ht="12.75" customHeight="1">
      <c r="D3" s="695"/>
      <c r="W3" s="695"/>
    </row>
    <row r="4" spans="4:23" ht="12.75" customHeight="1">
      <c r="D4" s="695"/>
      <c r="E4" s="696"/>
      <c r="F4" s="696"/>
      <c r="G4" s="697"/>
      <c r="H4" s="697"/>
      <c r="W4" s="695"/>
    </row>
    <row r="5" spans="4:23" ht="12.75" customHeight="1">
      <c r="D5" s="695"/>
      <c r="E5" s="695"/>
      <c r="F5" s="696"/>
      <c r="G5" s="697"/>
      <c r="H5" s="697"/>
      <c r="W5" s="695"/>
    </row>
    <row r="6" spans="4:23" ht="20.25">
      <c r="D6" s="693" t="s">
        <v>2563</v>
      </c>
      <c r="W6" s="693" t="s">
        <v>2564</v>
      </c>
    </row>
    <row r="7" spans="4:26" ht="46.5" customHeight="1">
      <c r="D7" s="1213" t="s">
        <v>1743</v>
      </c>
      <c r="E7" s="1214"/>
      <c r="F7" s="1214"/>
      <c r="G7" s="1214"/>
      <c r="H7" s="1214"/>
      <c r="I7" s="1214"/>
      <c r="W7" s="1213" t="s">
        <v>2565</v>
      </c>
      <c r="X7" s="1214"/>
      <c r="Y7" s="1214"/>
      <c r="Z7" s="1214"/>
    </row>
    <row r="8" spans="1:23" ht="12.75" customHeight="1">
      <c r="A8" s="695"/>
      <c r="D8" s="695"/>
      <c r="W8" s="695"/>
    </row>
    <row r="9" spans="1:23" ht="12.75" customHeight="1">
      <c r="A9" s="695"/>
      <c r="D9" s="693"/>
      <c r="E9" s="698"/>
      <c r="F9" s="696"/>
      <c r="W9" s="695"/>
    </row>
    <row r="10" spans="4:6" ht="12.75" customHeight="1">
      <c r="D10" s="693"/>
      <c r="E10" s="695"/>
      <c r="F10" s="696"/>
    </row>
    <row r="11" spans="4:23" ht="20.25">
      <c r="D11" s="693" t="s">
        <v>2566</v>
      </c>
      <c r="W11" s="693" t="s">
        <v>2567</v>
      </c>
    </row>
    <row r="12" spans="4:26" ht="50.25" customHeight="1">
      <c r="D12" s="1213" t="s">
        <v>1744</v>
      </c>
      <c r="E12" s="1214"/>
      <c r="F12" s="1214"/>
      <c r="G12" s="1214"/>
      <c r="H12" s="1214"/>
      <c r="I12" s="1214"/>
      <c r="J12" s="1214"/>
      <c r="W12" s="1213" t="s">
        <v>661</v>
      </c>
      <c r="X12" s="1214"/>
      <c r="Y12" s="1214"/>
      <c r="Z12" s="1214"/>
    </row>
    <row r="13" spans="4:25" ht="12.75" customHeight="1">
      <c r="D13" s="695"/>
      <c r="E13" s="699"/>
      <c r="F13" s="700"/>
      <c r="W13" s="695"/>
      <c r="X13" s="694"/>
      <c r="Y13" s="694"/>
    </row>
    <row r="14" spans="4:25" ht="12.75" customHeight="1">
      <c r="D14" s="695"/>
      <c r="E14" s="696"/>
      <c r="F14" s="696"/>
      <c r="W14" s="695"/>
      <c r="X14" s="694"/>
      <c r="Y14" s="694"/>
    </row>
    <row r="15" spans="4:25" ht="12.75" customHeight="1">
      <c r="D15" s="695"/>
      <c r="E15" s="695"/>
      <c r="F15" s="696"/>
      <c r="W15" s="695"/>
      <c r="X15" s="694"/>
      <c r="Y15" s="694"/>
    </row>
    <row r="16" spans="4:25" ht="12.75" customHeight="1" thickBot="1">
      <c r="D16" s="695"/>
      <c r="E16" s="695"/>
      <c r="F16" s="696"/>
      <c r="W16" s="695"/>
      <c r="X16" s="694"/>
      <c r="Y16" s="694"/>
    </row>
    <row r="17" spans="2:25" ht="13.5" thickBot="1">
      <c r="B17" s="1200" t="s">
        <v>662</v>
      </c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2"/>
      <c r="X17" s="694"/>
      <c r="Y17" s="694"/>
    </row>
    <row r="18" spans="2:25" ht="12.75">
      <c r="B18" s="1203" t="s">
        <v>663</v>
      </c>
      <c r="C18" s="1196"/>
      <c r="D18" s="1196"/>
      <c r="E18" s="1196"/>
      <c r="F18" s="1196"/>
      <c r="G18" s="1196"/>
      <c r="H18" s="1196"/>
      <c r="I18" s="1196"/>
      <c r="J18" s="1196"/>
      <c r="K18" s="1196"/>
      <c r="L18" s="1196"/>
      <c r="M18" s="1196"/>
      <c r="N18" s="1196"/>
      <c r="O18" s="1196"/>
      <c r="P18" s="1196"/>
      <c r="Q18" s="1196"/>
      <c r="R18" s="1196"/>
      <c r="S18" s="1196"/>
      <c r="T18" s="1197"/>
      <c r="U18" s="1210" t="s">
        <v>2841</v>
      </c>
      <c r="X18" s="694"/>
      <c r="Y18" s="694"/>
    </row>
    <row r="19" spans="2:25" ht="13.5" thickBot="1">
      <c r="B19" s="1203" t="s">
        <v>662</v>
      </c>
      <c r="C19" s="1196"/>
      <c r="D19" s="1196"/>
      <c r="E19" s="1196"/>
      <c r="F19" s="1196"/>
      <c r="G19" s="1196"/>
      <c r="H19" s="1196"/>
      <c r="I19" s="1196"/>
      <c r="J19" s="1196"/>
      <c r="K19" s="1196"/>
      <c r="L19" s="1196"/>
      <c r="M19" s="1196"/>
      <c r="N19" s="1196"/>
      <c r="O19" s="1196"/>
      <c r="P19" s="1196"/>
      <c r="Q19" s="1196"/>
      <c r="R19" s="1196"/>
      <c r="S19" s="1196"/>
      <c r="T19" s="1197"/>
      <c r="U19" s="1211"/>
      <c r="X19" s="694"/>
      <c r="Y19" s="694"/>
    </row>
    <row r="20" spans="2:26" ht="12.75">
      <c r="B20" s="1204" t="s">
        <v>2371</v>
      </c>
      <c r="C20" s="1198"/>
      <c r="D20" s="1198"/>
      <c r="E20" s="1198"/>
      <c r="F20" s="1198"/>
      <c r="G20" s="1198"/>
      <c r="H20" s="1198"/>
      <c r="I20" s="1198"/>
      <c r="J20" s="1198"/>
      <c r="K20" s="1198"/>
      <c r="L20" s="1198"/>
      <c r="M20" s="1198"/>
      <c r="N20" s="1198"/>
      <c r="O20" s="1198"/>
      <c r="P20" s="1198"/>
      <c r="Q20" s="1198"/>
      <c r="R20" s="1198"/>
      <c r="S20" s="1198"/>
      <c r="T20" s="1199"/>
      <c r="U20" s="1211"/>
      <c r="W20" s="969"/>
      <c r="X20" s="970" t="s">
        <v>1737</v>
      </c>
      <c r="Y20" s="971" t="s">
        <v>1740</v>
      </c>
      <c r="Z20" s="1215" t="s">
        <v>2841</v>
      </c>
    </row>
    <row r="21" spans="2:26" ht="12.75">
      <c r="B21" s="1206" t="s">
        <v>664</v>
      </c>
      <c r="C21" s="1207"/>
      <c r="D21" s="1207"/>
      <c r="E21" s="1208"/>
      <c r="F21" s="1207" t="s">
        <v>665</v>
      </c>
      <c r="G21" s="1207"/>
      <c r="H21" s="1207"/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7"/>
      <c r="T21" s="1209"/>
      <c r="U21" s="1211"/>
      <c r="W21" s="972"/>
      <c r="X21" s="966" t="s">
        <v>1738</v>
      </c>
      <c r="Y21" s="966" t="s">
        <v>1741</v>
      </c>
      <c r="Z21" s="1216"/>
    </row>
    <row r="22" spans="2:26" ht="12.75">
      <c r="B22" s="1203" t="s">
        <v>666</v>
      </c>
      <c r="C22" s="1196"/>
      <c r="D22" s="1196"/>
      <c r="E22" s="1205"/>
      <c r="F22" s="1196" t="s">
        <v>667</v>
      </c>
      <c r="G22" s="1196"/>
      <c r="H22" s="1196"/>
      <c r="I22" s="1196"/>
      <c r="J22" s="1196"/>
      <c r="K22" s="1196"/>
      <c r="L22" s="1196"/>
      <c r="M22" s="1196"/>
      <c r="N22" s="1196"/>
      <c r="O22" s="1196"/>
      <c r="P22" s="1196"/>
      <c r="Q22" s="1196"/>
      <c r="R22" s="1196"/>
      <c r="S22" s="1196"/>
      <c r="T22" s="1197"/>
      <c r="U22" s="1211"/>
      <c r="W22" s="972"/>
      <c r="X22" s="967" t="s">
        <v>1739</v>
      </c>
      <c r="Y22" s="967" t="s">
        <v>1742</v>
      </c>
      <c r="Z22" s="1216"/>
    </row>
    <row r="23" spans="2:26" ht="12.75">
      <c r="B23" s="1203" t="s">
        <v>668</v>
      </c>
      <c r="C23" s="1196"/>
      <c r="D23" s="1196"/>
      <c r="E23" s="1205"/>
      <c r="F23" s="1196" t="s">
        <v>669</v>
      </c>
      <c r="G23" s="1196"/>
      <c r="H23" s="1196"/>
      <c r="I23" s="1196"/>
      <c r="J23" s="1196"/>
      <c r="K23" s="1196"/>
      <c r="L23" s="1196"/>
      <c r="M23" s="1196"/>
      <c r="N23" s="1196"/>
      <c r="O23" s="1196"/>
      <c r="P23" s="1196"/>
      <c r="Q23" s="1196"/>
      <c r="R23" s="1196"/>
      <c r="S23" s="1196"/>
      <c r="T23" s="1197"/>
      <c r="U23" s="1211"/>
      <c r="W23" s="973" t="s">
        <v>1746</v>
      </c>
      <c r="X23" s="968" t="s">
        <v>662</v>
      </c>
      <c r="Y23" s="968" t="s">
        <v>662</v>
      </c>
      <c r="Z23" s="1216"/>
    </row>
    <row r="24" spans="2:27" ht="12.75">
      <c r="B24" s="955"/>
      <c r="C24" s="956"/>
      <c r="D24" s="957" t="s">
        <v>402</v>
      </c>
      <c r="E24" s="958"/>
      <c r="F24" s="953"/>
      <c r="G24" s="953"/>
      <c r="H24" s="953"/>
      <c r="I24" s="953"/>
      <c r="J24" s="953"/>
      <c r="K24" s="953"/>
      <c r="L24" s="953"/>
      <c r="M24" s="957" t="s">
        <v>2393</v>
      </c>
      <c r="N24" s="953"/>
      <c r="O24" s="953"/>
      <c r="P24" s="953"/>
      <c r="Q24" s="953"/>
      <c r="R24" s="953"/>
      <c r="S24" s="953"/>
      <c r="T24" s="954"/>
      <c r="U24" s="1211"/>
      <c r="V24" s="701"/>
      <c r="W24" s="972"/>
      <c r="X24" s="945" t="s">
        <v>663</v>
      </c>
      <c r="Y24" s="945" t="s">
        <v>663</v>
      </c>
      <c r="Z24" s="1216"/>
      <c r="AA24" s="701"/>
    </row>
    <row r="25" spans="2:26" ht="12.75">
      <c r="B25" s="1203" t="s">
        <v>2373</v>
      </c>
      <c r="C25" s="1196"/>
      <c r="D25" s="1196"/>
      <c r="E25" s="1205"/>
      <c r="F25" s="1198" t="s">
        <v>2373</v>
      </c>
      <c r="G25" s="1198"/>
      <c r="H25" s="1198"/>
      <c r="I25" s="1198"/>
      <c r="J25" s="1198"/>
      <c r="K25" s="1198"/>
      <c r="L25" s="1198"/>
      <c r="M25" s="1198"/>
      <c r="N25" s="1198"/>
      <c r="O25" s="1198"/>
      <c r="P25" s="1198"/>
      <c r="Q25" s="1198"/>
      <c r="R25" s="1198"/>
      <c r="S25" s="1198"/>
      <c r="T25" s="1199"/>
      <c r="U25" s="1211"/>
      <c r="W25" s="972"/>
      <c r="X25" s="945" t="s">
        <v>662</v>
      </c>
      <c r="Y25" s="945" t="s">
        <v>662</v>
      </c>
      <c r="Z25" s="1216"/>
    </row>
    <row r="26" spans="2:26" ht="13.5" thickBot="1">
      <c r="B26" s="959"/>
      <c r="C26" s="960"/>
      <c r="D26" s="960"/>
      <c r="E26" s="961"/>
      <c r="F26" s="962">
        <v>5</v>
      </c>
      <c r="G26" s="962">
        <v>6</v>
      </c>
      <c r="H26" s="962">
        <v>7</v>
      </c>
      <c r="I26" s="962">
        <v>8</v>
      </c>
      <c r="J26" s="962">
        <v>10</v>
      </c>
      <c r="K26" s="962">
        <v>12</v>
      </c>
      <c r="L26" s="962">
        <v>14</v>
      </c>
      <c r="M26" s="962">
        <v>15</v>
      </c>
      <c r="N26" s="962">
        <v>16</v>
      </c>
      <c r="O26" s="962">
        <v>18</v>
      </c>
      <c r="P26" s="962">
        <v>20</v>
      </c>
      <c r="Q26" s="962">
        <v>25</v>
      </c>
      <c r="R26" s="962">
        <v>30</v>
      </c>
      <c r="S26" s="962">
        <v>35</v>
      </c>
      <c r="T26" s="963">
        <v>40</v>
      </c>
      <c r="U26" s="1212"/>
      <c r="W26" s="974"/>
      <c r="X26" s="946" t="s">
        <v>2371</v>
      </c>
      <c r="Y26" s="946" t="s">
        <v>2371</v>
      </c>
      <c r="Z26" s="1217"/>
    </row>
    <row r="27" spans="2:26" ht="15" customHeight="1">
      <c r="B27" s="1186" t="s">
        <v>670</v>
      </c>
      <c r="C27" s="1189" t="s">
        <v>671</v>
      </c>
      <c r="D27" s="1192" t="s">
        <v>2566</v>
      </c>
      <c r="E27" s="964">
        <v>40</v>
      </c>
      <c r="F27" s="702" t="s">
        <v>672</v>
      </c>
      <c r="G27" s="702" t="s">
        <v>673</v>
      </c>
      <c r="H27" s="702" t="s">
        <v>674</v>
      </c>
      <c r="I27" s="702" t="s">
        <v>675</v>
      </c>
      <c r="J27" s="702" t="s">
        <v>676</v>
      </c>
      <c r="K27" s="702" t="s">
        <v>677</v>
      </c>
      <c r="L27" s="702" t="s">
        <v>678</v>
      </c>
      <c r="M27" s="702" t="s">
        <v>679</v>
      </c>
      <c r="N27" s="703"/>
      <c r="O27" s="703"/>
      <c r="P27" s="703"/>
      <c r="Q27" s="703"/>
      <c r="R27" s="704"/>
      <c r="S27" s="704"/>
      <c r="T27" s="950"/>
      <c r="U27" s="705" t="s">
        <v>2648</v>
      </c>
      <c r="W27" s="975" t="s">
        <v>680</v>
      </c>
      <c r="X27" s="706" t="s">
        <v>681</v>
      </c>
      <c r="Y27" s="707"/>
      <c r="Z27" s="976" t="s">
        <v>2648</v>
      </c>
    </row>
    <row r="28" spans="2:26" ht="15" customHeight="1">
      <c r="B28" s="1187"/>
      <c r="C28" s="1190"/>
      <c r="D28" s="1184"/>
      <c r="E28" s="958">
        <v>50</v>
      </c>
      <c r="F28" s="702" t="s">
        <v>682</v>
      </c>
      <c r="G28" s="702" t="s">
        <v>683</v>
      </c>
      <c r="H28" s="702" t="s">
        <v>684</v>
      </c>
      <c r="I28" s="702" t="s">
        <v>676</v>
      </c>
      <c r="J28" s="702" t="s">
        <v>685</v>
      </c>
      <c r="K28" s="702" t="s">
        <v>679</v>
      </c>
      <c r="L28" s="702" t="s">
        <v>686</v>
      </c>
      <c r="M28" s="702" t="s">
        <v>687</v>
      </c>
      <c r="N28" s="703"/>
      <c r="O28" s="703"/>
      <c r="P28" s="703"/>
      <c r="Q28" s="703"/>
      <c r="R28" s="704"/>
      <c r="S28" s="704"/>
      <c r="T28" s="950"/>
      <c r="U28" s="708" t="s">
        <v>2648</v>
      </c>
      <c r="W28" s="977" t="s">
        <v>688</v>
      </c>
      <c r="X28" s="709" t="s">
        <v>689</v>
      </c>
      <c r="Y28" s="710"/>
      <c r="Z28" s="978" t="s">
        <v>2648</v>
      </c>
    </row>
    <row r="29" spans="2:26" ht="15" customHeight="1">
      <c r="B29" s="1187"/>
      <c r="C29" s="1190"/>
      <c r="D29" s="1184"/>
      <c r="E29" s="958">
        <v>60</v>
      </c>
      <c r="F29" s="702" t="s">
        <v>683</v>
      </c>
      <c r="G29" s="702" t="s">
        <v>690</v>
      </c>
      <c r="H29" s="702" t="s">
        <v>691</v>
      </c>
      <c r="I29" s="702" t="s">
        <v>677</v>
      </c>
      <c r="J29" s="702" t="s">
        <v>679</v>
      </c>
      <c r="K29" s="702" t="s">
        <v>692</v>
      </c>
      <c r="L29" s="702" t="s">
        <v>693</v>
      </c>
      <c r="M29" s="702" t="s">
        <v>694</v>
      </c>
      <c r="N29" s="703"/>
      <c r="O29" s="703"/>
      <c r="P29" s="703"/>
      <c r="Q29" s="703"/>
      <c r="R29" s="704"/>
      <c r="S29" s="704"/>
      <c r="T29" s="950"/>
      <c r="U29" s="708" t="s">
        <v>2648</v>
      </c>
      <c r="W29" s="977" t="s">
        <v>695</v>
      </c>
      <c r="X29" s="709" t="s">
        <v>696</v>
      </c>
      <c r="Y29" s="710"/>
      <c r="Z29" s="978" t="s">
        <v>2648</v>
      </c>
    </row>
    <row r="30" spans="2:26" ht="15" customHeight="1">
      <c r="B30" s="1187"/>
      <c r="C30" s="1190"/>
      <c r="D30" s="1184"/>
      <c r="E30" s="958">
        <v>70</v>
      </c>
      <c r="F30" s="702" t="s">
        <v>684</v>
      </c>
      <c r="G30" s="702" t="s">
        <v>691</v>
      </c>
      <c r="H30" s="702" t="s">
        <v>697</v>
      </c>
      <c r="I30" s="702" t="s">
        <v>678</v>
      </c>
      <c r="J30" s="702" t="s">
        <v>686</v>
      </c>
      <c r="K30" s="702" t="s">
        <v>693</v>
      </c>
      <c r="L30" s="702" t="s">
        <v>698</v>
      </c>
      <c r="M30" s="702" t="s">
        <v>699</v>
      </c>
      <c r="N30" s="703"/>
      <c r="O30" s="703"/>
      <c r="P30" s="703"/>
      <c r="Q30" s="703"/>
      <c r="R30" s="704"/>
      <c r="S30" s="704"/>
      <c r="T30" s="950"/>
      <c r="U30" s="708" t="s">
        <v>2648</v>
      </c>
      <c r="W30" s="977" t="s">
        <v>700</v>
      </c>
      <c r="X30" s="709" t="s">
        <v>701</v>
      </c>
      <c r="Y30" s="710"/>
      <c r="Z30" s="978" t="s">
        <v>2648</v>
      </c>
    </row>
    <row r="31" spans="2:26" ht="15" customHeight="1">
      <c r="B31" s="1187"/>
      <c r="C31" s="1190"/>
      <c r="D31" s="1184"/>
      <c r="E31" s="958">
        <v>80</v>
      </c>
      <c r="F31" s="702" t="s">
        <v>676</v>
      </c>
      <c r="G31" s="702" t="s">
        <v>677</v>
      </c>
      <c r="H31" s="702" t="s">
        <v>678</v>
      </c>
      <c r="I31" s="702" t="s">
        <v>702</v>
      </c>
      <c r="J31" s="702" t="s">
        <v>703</v>
      </c>
      <c r="K31" s="702" t="s">
        <v>704</v>
      </c>
      <c r="L31" s="702" t="s">
        <v>705</v>
      </c>
      <c r="M31" s="702" t="s">
        <v>706</v>
      </c>
      <c r="N31" s="703"/>
      <c r="O31" s="703"/>
      <c r="P31" s="703"/>
      <c r="Q31" s="703"/>
      <c r="R31" s="704"/>
      <c r="S31" s="704"/>
      <c r="T31" s="950"/>
      <c r="U31" s="708" t="s">
        <v>2648</v>
      </c>
      <c r="W31" s="977" t="s">
        <v>707</v>
      </c>
      <c r="X31" s="709" t="s">
        <v>708</v>
      </c>
      <c r="Y31" s="710"/>
      <c r="Z31" s="978" t="s">
        <v>2648</v>
      </c>
    </row>
    <row r="32" spans="2:26" ht="15" customHeight="1">
      <c r="B32" s="1187"/>
      <c r="C32" s="1190"/>
      <c r="D32" s="1184"/>
      <c r="E32" s="958">
        <v>90</v>
      </c>
      <c r="F32" s="702" t="s">
        <v>709</v>
      </c>
      <c r="G32" s="702" t="s">
        <v>710</v>
      </c>
      <c r="H32" s="702" t="s">
        <v>711</v>
      </c>
      <c r="I32" s="702" t="s">
        <v>692</v>
      </c>
      <c r="J32" s="702" t="s">
        <v>694</v>
      </c>
      <c r="K32" s="702" t="s">
        <v>712</v>
      </c>
      <c r="L32" s="702" t="s">
        <v>713</v>
      </c>
      <c r="M32" s="702" t="s">
        <v>714</v>
      </c>
      <c r="N32" s="703"/>
      <c r="O32" s="703"/>
      <c r="P32" s="703"/>
      <c r="Q32" s="703"/>
      <c r="R32" s="704"/>
      <c r="S32" s="704"/>
      <c r="T32" s="950"/>
      <c r="U32" s="708" t="s">
        <v>2648</v>
      </c>
      <c r="W32" s="977" t="s">
        <v>715</v>
      </c>
      <c r="X32" s="709" t="s">
        <v>716</v>
      </c>
      <c r="Y32" s="710"/>
      <c r="Z32" s="978" t="s">
        <v>2648</v>
      </c>
    </row>
    <row r="33" spans="2:26" ht="15" customHeight="1">
      <c r="B33" s="1188"/>
      <c r="C33" s="1191"/>
      <c r="D33" s="1193"/>
      <c r="E33" s="958">
        <v>100</v>
      </c>
      <c r="F33" s="702" t="s">
        <v>685</v>
      </c>
      <c r="G33" s="702" t="s">
        <v>679</v>
      </c>
      <c r="H33" s="702" t="s">
        <v>686</v>
      </c>
      <c r="I33" s="702" t="s">
        <v>703</v>
      </c>
      <c r="J33" s="702" t="s">
        <v>717</v>
      </c>
      <c r="K33" s="702" t="s">
        <v>706</v>
      </c>
      <c r="L33" s="702" t="s">
        <v>718</v>
      </c>
      <c r="M33" s="702" t="s">
        <v>719</v>
      </c>
      <c r="N33" s="702" t="s">
        <v>720</v>
      </c>
      <c r="O33" s="702" t="s">
        <v>721</v>
      </c>
      <c r="P33" s="702" t="s">
        <v>722</v>
      </c>
      <c r="Q33" s="702" t="s">
        <v>488</v>
      </c>
      <c r="R33" s="704"/>
      <c r="S33" s="704"/>
      <c r="T33" s="950"/>
      <c r="U33" s="708" t="s">
        <v>2648</v>
      </c>
      <c r="W33" s="977" t="s">
        <v>489</v>
      </c>
      <c r="X33" s="709" t="s">
        <v>490</v>
      </c>
      <c r="Y33" s="710"/>
      <c r="Z33" s="978" t="s">
        <v>2648</v>
      </c>
    </row>
    <row r="34" spans="2:26" ht="15" customHeight="1">
      <c r="B34" s="1187" t="s">
        <v>491</v>
      </c>
      <c r="C34" s="1190" t="s">
        <v>2563</v>
      </c>
      <c r="D34" s="1184" t="s">
        <v>492</v>
      </c>
      <c r="E34" s="958">
        <v>110</v>
      </c>
      <c r="F34" s="703"/>
      <c r="G34" s="703"/>
      <c r="H34" s="703"/>
      <c r="I34" s="702" t="s">
        <v>493</v>
      </c>
      <c r="J34" s="702" t="s">
        <v>494</v>
      </c>
      <c r="K34" s="702" t="s">
        <v>495</v>
      </c>
      <c r="L34" s="702" t="s">
        <v>496</v>
      </c>
      <c r="M34" s="702" t="s">
        <v>497</v>
      </c>
      <c r="N34" s="702" t="s">
        <v>498</v>
      </c>
      <c r="O34" s="702" t="s">
        <v>499</v>
      </c>
      <c r="P34" s="702" t="s">
        <v>500</v>
      </c>
      <c r="Q34" s="702" t="s">
        <v>501</v>
      </c>
      <c r="R34" s="704"/>
      <c r="S34" s="704"/>
      <c r="T34" s="950"/>
      <c r="U34" s="708" t="s">
        <v>2648</v>
      </c>
      <c r="W34" s="977" t="s">
        <v>2414</v>
      </c>
      <c r="X34" s="709" t="s">
        <v>2415</v>
      </c>
      <c r="Y34" s="710"/>
      <c r="Z34" s="978" t="s">
        <v>2648</v>
      </c>
    </row>
    <row r="35" spans="2:26" ht="15" customHeight="1">
      <c r="B35" s="1187"/>
      <c r="C35" s="1190"/>
      <c r="D35" s="1184"/>
      <c r="E35" s="958">
        <v>120</v>
      </c>
      <c r="F35" s="703"/>
      <c r="G35" s="703"/>
      <c r="H35" s="703"/>
      <c r="I35" s="702" t="s">
        <v>704</v>
      </c>
      <c r="J35" s="702" t="s">
        <v>706</v>
      </c>
      <c r="K35" s="702" t="s">
        <v>2416</v>
      </c>
      <c r="L35" s="702" t="s">
        <v>2417</v>
      </c>
      <c r="M35" s="702" t="s">
        <v>721</v>
      </c>
      <c r="N35" s="702" t="s">
        <v>2418</v>
      </c>
      <c r="O35" s="702" t="s">
        <v>2419</v>
      </c>
      <c r="P35" s="702" t="s">
        <v>2420</v>
      </c>
      <c r="Q35" s="702" t="s">
        <v>2421</v>
      </c>
      <c r="R35" s="704"/>
      <c r="S35" s="704"/>
      <c r="T35" s="950"/>
      <c r="U35" s="708" t="s">
        <v>2648</v>
      </c>
      <c r="W35" s="977" t="s">
        <v>2422</v>
      </c>
      <c r="X35" s="711"/>
      <c r="Y35" s="712" t="s">
        <v>2423</v>
      </c>
      <c r="Z35" s="978" t="s">
        <v>2648</v>
      </c>
    </row>
    <row r="36" spans="2:26" ht="15" customHeight="1">
      <c r="B36" s="1187"/>
      <c r="C36" s="1190"/>
      <c r="D36" s="1184"/>
      <c r="E36" s="958">
        <v>130</v>
      </c>
      <c r="F36" s="703"/>
      <c r="G36" s="703"/>
      <c r="H36" s="703"/>
      <c r="I36" s="702" t="s">
        <v>2424</v>
      </c>
      <c r="J36" s="702" t="s">
        <v>2425</v>
      </c>
      <c r="K36" s="702" t="s">
        <v>2426</v>
      </c>
      <c r="L36" s="702" t="s">
        <v>2427</v>
      </c>
      <c r="M36" s="702" t="s">
        <v>2428</v>
      </c>
      <c r="N36" s="702" t="s">
        <v>2429</v>
      </c>
      <c r="O36" s="702" t="s">
        <v>2430</v>
      </c>
      <c r="P36" s="702" t="s">
        <v>2431</v>
      </c>
      <c r="Q36" s="702" t="s">
        <v>2432</v>
      </c>
      <c r="R36" s="704"/>
      <c r="S36" s="704"/>
      <c r="T36" s="950"/>
      <c r="U36" s="708" t="s">
        <v>2648</v>
      </c>
      <c r="W36" s="977" t="s">
        <v>2433</v>
      </c>
      <c r="X36" s="709" t="s">
        <v>2434</v>
      </c>
      <c r="Y36" s="713"/>
      <c r="Z36" s="978" t="s">
        <v>2648</v>
      </c>
    </row>
    <row r="37" spans="2:26" ht="15" customHeight="1">
      <c r="B37" s="1187"/>
      <c r="C37" s="1190"/>
      <c r="D37" s="1184"/>
      <c r="E37" s="958">
        <v>140</v>
      </c>
      <c r="F37" s="703"/>
      <c r="G37" s="703"/>
      <c r="H37" s="703"/>
      <c r="I37" s="702" t="s">
        <v>705</v>
      </c>
      <c r="J37" s="702" t="s">
        <v>718</v>
      </c>
      <c r="K37" s="702" t="s">
        <v>2417</v>
      </c>
      <c r="L37" s="702" t="s">
        <v>2435</v>
      </c>
      <c r="M37" s="702" t="s">
        <v>2436</v>
      </c>
      <c r="N37" s="702" t="s">
        <v>2437</v>
      </c>
      <c r="O37" s="702" t="s">
        <v>2438</v>
      </c>
      <c r="P37" s="702" t="s">
        <v>2439</v>
      </c>
      <c r="Q37" s="702" t="s">
        <v>2440</v>
      </c>
      <c r="R37" s="704"/>
      <c r="S37" s="704"/>
      <c r="T37" s="950"/>
      <c r="U37" s="708" t="s">
        <v>2648</v>
      </c>
      <c r="W37" s="977" t="s">
        <v>2441</v>
      </c>
      <c r="X37" s="948" t="s">
        <v>2442</v>
      </c>
      <c r="Y37" s="949" t="s">
        <v>2443</v>
      </c>
      <c r="Z37" s="978" t="s">
        <v>2648</v>
      </c>
    </row>
    <row r="38" spans="2:26" ht="15" customHeight="1">
      <c r="B38" s="1187"/>
      <c r="C38" s="1190"/>
      <c r="D38" s="1184"/>
      <c r="E38" s="958">
        <v>150</v>
      </c>
      <c r="F38" s="703"/>
      <c r="G38" s="703"/>
      <c r="H38" s="703"/>
      <c r="I38" s="702" t="s">
        <v>706</v>
      </c>
      <c r="J38" s="702" t="s">
        <v>719</v>
      </c>
      <c r="K38" s="702" t="s">
        <v>721</v>
      </c>
      <c r="L38" s="702" t="s">
        <v>2436</v>
      </c>
      <c r="M38" s="702" t="s">
        <v>2444</v>
      </c>
      <c r="N38" s="702" t="s">
        <v>2420</v>
      </c>
      <c r="O38" s="702" t="s">
        <v>2445</v>
      </c>
      <c r="P38" s="702" t="s">
        <v>2421</v>
      </c>
      <c r="Q38" s="702" t="s">
        <v>2446</v>
      </c>
      <c r="R38" s="704"/>
      <c r="S38" s="704"/>
      <c r="T38" s="950"/>
      <c r="U38" s="708" t="s">
        <v>2648</v>
      </c>
      <c r="W38" s="977" t="s">
        <v>2447</v>
      </c>
      <c r="X38" s="714"/>
      <c r="Y38" s="712" t="s">
        <v>2448</v>
      </c>
      <c r="Z38" s="978" t="s">
        <v>2648</v>
      </c>
    </row>
    <row r="39" spans="2:26" ht="15" customHeight="1">
      <c r="B39" s="1187"/>
      <c r="C39" s="1190"/>
      <c r="D39" s="1184"/>
      <c r="E39" s="958">
        <v>160</v>
      </c>
      <c r="F39" s="703"/>
      <c r="G39" s="703"/>
      <c r="H39" s="703"/>
      <c r="I39" s="702" t="s">
        <v>2449</v>
      </c>
      <c r="J39" s="702" t="s">
        <v>720</v>
      </c>
      <c r="K39" s="702" t="s">
        <v>2418</v>
      </c>
      <c r="L39" s="702" t="s">
        <v>2437</v>
      </c>
      <c r="M39" s="702" t="s">
        <v>2420</v>
      </c>
      <c r="N39" s="702" t="s">
        <v>2450</v>
      </c>
      <c r="O39" s="702" t="s">
        <v>2451</v>
      </c>
      <c r="P39" s="702" t="s">
        <v>2452</v>
      </c>
      <c r="Q39" s="702" t="s">
        <v>2453</v>
      </c>
      <c r="R39" s="704"/>
      <c r="S39" s="704"/>
      <c r="T39" s="950"/>
      <c r="U39" s="708" t="s">
        <v>2648</v>
      </c>
      <c r="W39" s="977" t="s">
        <v>2454</v>
      </c>
      <c r="X39" s="714"/>
      <c r="Y39" s="715">
        <v>113</v>
      </c>
      <c r="Z39" s="978" t="s">
        <v>2648</v>
      </c>
    </row>
    <row r="40" spans="2:26" ht="15" customHeight="1">
      <c r="B40" s="1187"/>
      <c r="C40" s="1190"/>
      <c r="D40" s="1184"/>
      <c r="E40" s="958">
        <v>180</v>
      </c>
      <c r="F40" s="703"/>
      <c r="G40" s="703"/>
      <c r="H40" s="703"/>
      <c r="I40" s="702" t="s">
        <v>2416</v>
      </c>
      <c r="J40" s="702" t="s">
        <v>721</v>
      </c>
      <c r="K40" s="702" t="s">
        <v>2419</v>
      </c>
      <c r="L40" s="702" t="s">
        <v>2438</v>
      </c>
      <c r="M40" s="702" t="s">
        <v>2445</v>
      </c>
      <c r="N40" s="702" t="s">
        <v>2451</v>
      </c>
      <c r="O40" s="702" t="s">
        <v>2455</v>
      </c>
      <c r="P40" s="702" t="s">
        <v>2456</v>
      </c>
      <c r="Q40" s="702" t="s">
        <v>2457</v>
      </c>
      <c r="R40" s="704"/>
      <c r="S40" s="704"/>
      <c r="T40" s="950"/>
      <c r="U40" s="708" t="s">
        <v>2648</v>
      </c>
      <c r="W40" s="977" t="s">
        <v>2458</v>
      </c>
      <c r="X40" s="714"/>
      <c r="Y40" s="715">
        <v>133</v>
      </c>
      <c r="Z40" s="978" t="s">
        <v>2648</v>
      </c>
    </row>
    <row r="41" spans="2:26" ht="15" customHeight="1">
      <c r="B41" s="1187"/>
      <c r="C41" s="1190"/>
      <c r="D41" s="1184"/>
      <c r="E41" s="958">
        <v>200</v>
      </c>
      <c r="F41" s="703"/>
      <c r="G41" s="703"/>
      <c r="H41" s="703"/>
      <c r="I41" s="702" t="s">
        <v>720</v>
      </c>
      <c r="J41" s="702" t="s">
        <v>722</v>
      </c>
      <c r="K41" s="702" t="s">
        <v>2420</v>
      </c>
      <c r="L41" s="702" t="s">
        <v>2439</v>
      </c>
      <c r="M41" s="702" t="s">
        <v>2421</v>
      </c>
      <c r="N41" s="702" t="s">
        <v>2452</v>
      </c>
      <c r="O41" s="702" t="s">
        <v>2456</v>
      </c>
      <c r="P41" s="702" t="s">
        <v>2453</v>
      </c>
      <c r="Q41" s="702" t="s">
        <v>2459</v>
      </c>
      <c r="R41" s="716" t="s">
        <v>2460</v>
      </c>
      <c r="S41" s="716" t="s">
        <v>2461</v>
      </c>
      <c r="T41" s="951" t="s">
        <v>2462</v>
      </c>
      <c r="U41" s="708" t="s">
        <v>2648</v>
      </c>
      <c r="W41" s="977" t="s">
        <v>2463</v>
      </c>
      <c r="X41" s="945">
        <v>153</v>
      </c>
      <c r="Y41" s="947"/>
      <c r="Z41" s="978" t="s">
        <v>2648</v>
      </c>
    </row>
    <row r="42" spans="2:26" ht="15" customHeight="1">
      <c r="B42" s="1187"/>
      <c r="C42" s="1190"/>
      <c r="D42" s="1184"/>
      <c r="E42" s="958">
        <v>220</v>
      </c>
      <c r="F42" s="703"/>
      <c r="G42" s="703"/>
      <c r="H42" s="703"/>
      <c r="I42" s="703"/>
      <c r="J42" s="702" t="s">
        <v>500</v>
      </c>
      <c r="K42" s="702" t="s">
        <v>2464</v>
      </c>
      <c r="L42" s="703"/>
      <c r="M42" s="702" t="s">
        <v>2465</v>
      </c>
      <c r="N42" s="703"/>
      <c r="O42" s="703"/>
      <c r="P42" s="702" t="s">
        <v>2466</v>
      </c>
      <c r="Q42" s="702" t="s">
        <v>2467</v>
      </c>
      <c r="R42" s="716" t="s">
        <v>2468</v>
      </c>
      <c r="S42" s="716" t="s">
        <v>2469</v>
      </c>
      <c r="T42" s="951" t="s">
        <v>2470</v>
      </c>
      <c r="U42" s="708" t="s">
        <v>2648</v>
      </c>
      <c r="W42" s="977" t="s">
        <v>2471</v>
      </c>
      <c r="X42" s="945">
        <v>173</v>
      </c>
      <c r="Y42" s="947"/>
      <c r="Z42" s="978" t="s">
        <v>2648</v>
      </c>
    </row>
    <row r="43" spans="2:26" ht="15" customHeight="1" thickBot="1">
      <c r="B43" s="1187"/>
      <c r="C43" s="1190"/>
      <c r="D43" s="1184"/>
      <c r="E43" s="958">
        <v>250</v>
      </c>
      <c r="F43" s="703"/>
      <c r="G43" s="703"/>
      <c r="H43" s="703"/>
      <c r="I43" s="703"/>
      <c r="J43" s="702" t="s">
        <v>488</v>
      </c>
      <c r="K43" s="702" t="s">
        <v>2421</v>
      </c>
      <c r="L43" s="703"/>
      <c r="M43" s="702" t="s">
        <v>2446</v>
      </c>
      <c r="N43" s="703"/>
      <c r="O43" s="703"/>
      <c r="P43" s="702" t="s">
        <v>2459</v>
      </c>
      <c r="Q43" s="702" t="s">
        <v>2472</v>
      </c>
      <c r="R43" s="716" t="s">
        <v>2473</v>
      </c>
      <c r="S43" s="716" t="s">
        <v>2474</v>
      </c>
      <c r="T43" s="951" t="s">
        <v>2443</v>
      </c>
      <c r="U43" s="708" t="s">
        <v>2648</v>
      </c>
      <c r="W43" s="979" t="s">
        <v>2475</v>
      </c>
      <c r="X43" s="980">
        <v>200</v>
      </c>
      <c r="Y43" s="981"/>
      <c r="Z43" s="982" t="s">
        <v>2648</v>
      </c>
    </row>
    <row r="44" spans="2:21" ht="15" customHeight="1">
      <c r="B44" s="1187"/>
      <c r="C44" s="1190"/>
      <c r="D44" s="1184"/>
      <c r="E44" s="958">
        <v>300</v>
      </c>
      <c r="F44" s="703"/>
      <c r="G44" s="703"/>
      <c r="H44" s="703"/>
      <c r="I44" s="703"/>
      <c r="J44" s="702" t="s">
        <v>2421</v>
      </c>
      <c r="K44" s="702" t="s">
        <v>2456</v>
      </c>
      <c r="L44" s="703"/>
      <c r="M44" s="702" t="s">
        <v>2457</v>
      </c>
      <c r="N44" s="703"/>
      <c r="O44" s="703"/>
      <c r="P44" s="702" t="s">
        <v>2476</v>
      </c>
      <c r="Q44" s="702" t="s">
        <v>2477</v>
      </c>
      <c r="R44" s="716" t="s">
        <v>2478</v>
      </c>
      <c r="S44" s="716" t="s">
        <v>2479</v>
      </c>
      <c r="T44" s="951" t="s">
        <v>2480</v>
      </c>
      <c r="U44" s="708" t="s">
        <v>2648</v>
      </c>
    </row>
    <row r="45" spans="2:21" ht="15" customHeight="1">
      <c r="B45" s="1187"/>
      <c r="C45" s="1190"/>
      <c r="D45" s="1184"/>
      <c r="E45" s="958">
        <v>350</v>
      </c>
      <c r="F45" s="703"/>
      <c r="G45" s="703"/>
      <c r="H45" s="703"/>
      <c r="I45" s="703"/>
      <c r="J45" s="702" t="s">
        <v>2440</v>
      </c>
      <c r="K45" s="702" t="s">
        <v>2481</v>
      </c>
      <c r="L45" s="703"/>
      <c r="M45" s="702" t="s">
        <v>2482</v>
      </c>
      <c r="N45" s="703"/>
      <c r="O45" s="703"/>
      <c r="P45" s="702" t="s">
        <v>2483</v>
      </c>
      <c r="Q45" s="702" t="s">
        <v>2484</v>
      </c>
      <c r="R45" s="716" t="s">
        <v>2479</v>
      </c>
      <c r="S45" s="716" t="s">
        <v>2485</v>
      </c>
      <c r="T45" s="951" t="s">
        <v>2486</v>
      </c>
      <c r="U45" s="708" t="s">
        <v>2648</v>
      </c>
    </row>
    <row r="46" spans="2:21" ht="15" customHeight="1" thickBot="1">
      <c r="B46" s="1194"/>
      <c r="C46" s="1195"/>
      <c r="D46" s="1185"/>
      <c r="E46" s="965">
        <v>400</v>
      </c>
      <c r="F46" s="717"/>
      <c r="G46" s="717"/>
      <c r="H46" s="717"/>
      <c r="I46" s="717"/>
      <c r="J46" s="718" t="s">
        <v>2453</v>
      </c>
      <c r="K46" s="718" t="s">
        <v>2487</v>
      </c>
      <c r="L46" s="717"/>
      <c r="M46" s="718" t="s">
        <v>2476</v>
      </c>
      <c r="N46" s="717"/>
      <c r="O46" s="717"/>
      <c r="P46" s="718" t="s">
        <v>2488</v>
      </c>
      <c r="Q46" s="718" t="s">
        <v>2489</v>
      </c>
      <c r="R46" s="719" t="s">
        <v>2480</v>
      </c>
      <c r="S46" s="719" t="s">
        <v>2486</v>
      </c>
      <c r="T46" s="952" t="s">
        <v>2490</v>
      </c>
      <c r="U46" s="720" t="s">
        <v>2648</v>
      </c>
    </row>
    <row r="49" spans="6:14" ht="12.75">
      <c r="F49" s="692"/>
      <c r="H49" s="692"/>
      <c r="I49" s="692"/>
      <c r="J49" s="692"/>
      <c r="N49" s="692"/>
    </row>
    <row r="50" spans="8:14" ht="12.75">
      <c r="H50" s="721"/>
      <c r="N50" s="721"/>
    </row>
    <row r="51" spans="8:14" ht="12.75">
      <c r="H51" s="721"/>
      <c r="N51" s="721"/>
    </row>
  </sheetData>
  <mergeCells count="26">
    <mergeCell ref="B21:E21"/>
    <mergeCell ref="F21:T21"/>
    <mergeCell ref="U18:U26"/>
    <mergeCell ref="W2:Z2"/>
    <mergeCell ref="W7:Z7"/>
    <mergeCell ref="W12:Z12"/>
    <mergeCell ref="Z20:Z26"/>
    <mergeCell ref="D7:I7"/>
    <mergeCell ref="D12:J12"/>
    <mergeCell ref="D2:I2"/>
    <mergeCell ref="F22:T22"/>
    <mergeCell ref="F23:T23"/>
    <mergeCell ref="F25:T25"/>
    <mergeCell ref="B17:T17"/>
    <mergeCell ref="B18:T18"/>
    <mergeCell ref="B19:T19"/>
    <mergeCell ref="B20:T20"/>
    <mergeCell ref="B25:E25"/>
    <mergeCell ref="B22:E22"/>
    <mergeCell ref="B23:E23"/>
    <mergeCell ref="D34:D46"/>
    <mergeCell ref="B27:B33"/>
    <mergeCell ref="C27:C33"/>
    <mergeCell ref="D27:D33"/>
    <mergeCell ref="B34:B46"/>
    <mergeCell ref="C34:C46"/>
  </mergeCells>
  <printOptions/>
  <pageMargins left="0.75" right="0.75" top="1" bottom="1" header="0.5" footer="0.5"/>
  <pageSetup fitToHeight="2" horizontalDpi="600" verticalDpi="600" orientation="landscape" paperSize="9" scale="54"/>
  <headerFooter alignWithMargins="0">
    <oddFooter>&amp;C&amp;A&amp;RPage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1"/>
  <sheetViews>
    <sheetView zoomScale="75" zoomScaleNormal="75" workbookViewId="0" topLeftCell="A1">
      <selection activeCell="P30" sqref="P30"/>
    </sheetView>
  </sheetViews>
  <sheetFormatPr defaultColWidth="9.00390625" defaultRowHeight="12.75"/>
  <cols>
    <col min="1" max="1" width="28.375" style="722" customWidth="1"/>
    <col min="2" max="2" width="10.75390625" style="722" customWidth="1"/>
    <col min="3" max="3" width="23.625" style="722" customWidth="1"/>
    <col min="4" max="4" width="9.25390625" style="722" customWidth="1"/>
    <col min="5" max="5" width="10.00390625" style="722" customWidth="1"/>
    <col min="6" max="6" width="11.75390625" style="722" customWidth="1"/>
    <col min="7" max="7" width="2.375" style="722" customWidth="1"/>
    <col min="8" max="8" width="12.25390625" style="722" customWidth="1"/>
    <col min="9" max="9" width="22.875" style="722" customWidth="1"/>
    <col min="10" max="10" width="10.625" style="722" customWidth="1"/>
    <col min="11" max="11" width="11.125" style="722" customWidth="1"/>
    <col min="12" max="12" width="13.75390625" style="722" customWidth="1"/>
    <col min="13" max="16384" width="7.625" style="722" customWidth="1"/>
  </cols>
  <sheetData>
    <row r="1" spans="1:12" ht="69" customHeight="1">
      <c r="A1" s="1219" t="s">
        <v>2703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</row>
    <row r="2" spans="1:14" ht="93" customHeight="1">
      <c r="A2" s="1219" t="s">
        <v>2702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N2" s="1051"/>
    </row>
    <row r="3" spans="1:12" ht="62.25" customHeight="1">
      <c r="A3" s="1225" t="s">
        <v>2289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  <c r="L3" s="1220"/>
    </row>
    <row r="4" ht="13.5" thickBot="1"/>
    <row r="5" spans="1:12" ht="24.75" customHeight="1" thickTop="1">
      <c r="A5" s="1046" t="s">
        <v>652</v>
      </c>
      <c r="B5" s="1226" t="s">
        <v>253</v>
      </c>
      <c r="C5" s="1227"/>
      <c r="D5" s="1227"/>
      <c r="E5" s="1227"/>
      <c r="F5" s="1228"/>
      <c r="G5" s="983"/>
      <c r="H5" s="1229" t="s">
        <v>254</v>
      </c>
      <c r="I5" s="1227"/>
      <c r="J5" s="1227"/>
      <c r="K5" s="1227"/>
      <c r="L5" s="1228"/>
    </row>
    <row r="6" spans="1:12" ht="15.75">
      <c r="A6" s="1047" t="s">
        <v>2704</v>
      </c>
      <c r="B6" s="1221" t="s">
        <v>2287</v>
      </c>
      <c r="C6" s="1222"/>
      <c r="D6" s="1222"/>
      <c r="E6" s="1222"/>
      <c r="F6" s="1223"/>
      <c r="G6" s="984"/>
      <c r="H6" s="1224" t="s">
        <v>2288</v>
      </c>
      <c r="I6" s="1222"/>
      <c r="J6" s="1222"/>
      <c r="K6" s="1222"/>
      <c r="L6" s="1223"/>
    </row>
    <row r="7" spans="1:16" ht="18" customHeight="1" thickBot="1">
      <c r="A7" s="1048" t="s">
        <v>2705</v>
      </c>
      <c r="B7" s="1044" t="s">
        <v>648</v>
      </c>
      <c r="C7" s="724" t="s">
        <v>649</v>
      </c>
      <c r="D7" s="724" t="s">
        <v>650</v>
      </c>
      <c r="E7" s="724" t="s">
        <v>651</v>
      </c>
      <c r="F7" s="725" t="s">
        <v>1747</v>
      </c>
      <c r="G7" s="985"/>
      <c r="H7" s="726" t="s">
        <v>648</v>
      </c>
      <c r="I7" s="724" t="s">
        <v>649</v>
      </c>
      <c r="J7" s="724" t="s">
        <v>650</v>
      </c>
      <c r="K7" s="724" t="s">
        <v>651</v>
      </c>
      <c r="L7" s="725" t="s">
        <v>1747</v>
      </c>
      <c r="M7" s="727"/>
      <c r="N7" s="727"/>
      <c r="O7" s="727"/>
      <c r="P7" s="727"/>
    </row>
    <row r="8" spans="1:12" ht="16.5" hidden="1" thickBot="1">
      <c r="A8" s="1045" t="s">
        <v>865</v>
      </c>
      <c r="B8" s="729" t="e">
        <f>7850/1000^2*(2*#REF!*#REF!+(C8-2*#REF!)*#REF!+(4-PI())*#REF!^2-PI()*D8^2*#REF!/(4*(E8+D8)))</f>
        <v>#REF!</v>
      </c>
      <c r="C8" s="730" t="e">
        <f>#REF!+SQRT((D8-16)^2-E8^2)/2</f>
        <v>#REF!</v>
      </c>
      <c r="D8" s="731">
        <v>105</v>
      </c>
      <c r="E8" s="731">
        <f aca="true" t="shared" si="0" ref="E8:E19">0.25*D8</f>
        <v>26.25</v>
      </c>
      <c r="F8" s="732" t="e">
        <f>(1000*(2*(C8+2*#REF!)-2*#REF!+2*(PI()-4)*#REF!)-((1000/(D8+E8))*PI()*D8^2/2))/1000^2</f>
        <v>#REF!</v>
      </c>
      <c r="G8" s="733"/>
      <c r="H8" s="734" t="e">
        <f>7850/1000^2*(2*#REF!*#REF!+(I8-2*#REF!)*#REF!+(4-PI())*#REF!^2-PI()*J8^2*#REF!/(4*(K8+J8)))</f>
        <v>#REF!</v>
      </c>
      <c r="I8" s="730" t="e">
        <f>#REF!+SQRT((J8-16)^2-K8^2)/2</f>
        <v>#REF!</v>
      </c>
      <c r="J8" s="731">
        <v>100</v>
      </c>
      <c r="K8" s="731">
        <f aca="true" t="shared" si="1" ref="K8:K27">0.5*J8</f>
        <v>50</v>
      </c>
      <c r="L8" s="732" t="e">
        <f>(1000*(2*(I8+2*#REF!)-2*#REF!+2*(PI()-4)*#REF!)-((1000/(J8+K8))*PI()*J8^2/2))/1000^2</f>
        <v>#REF!</v>
      </c>
    </row>
    <row r="9" spans="1:12" ht="16.5" hidden="1" thickBot="1">
      <c r="A9" s="735" t="s">
        <v>866</v>
      </c>
      <c r="B9" s="736" t="e">
        <f>7850/1000^2*(2*#REF!*#REF!+(C9-2*#REF!)*#REF!+(4-PI())*#REF!^2-PI()*D9^2*#REF!/(4*(E9+D9)))</f>
        <v>#REF!</v>
      </c>
      <c r="C9" s="737" t="e">
        <f>#REF!+SQRT((D9-16)^2-E9^2)/2</f>
        <v>#REF!</v>
      </c>
      <c r="D9" s="738">
        <v>105</v>
      </c>
      <c r="E9" s="738">
        <f t="shared" si="0"/>
        <v>26.25</v>
      </c>
      <c r="F9" s="739" t="e">
        <f>(1000*(2*(C9+2*#REF!)-2*#REF!+2*(PI()-4)*#REF!)-((1000/(D9+E9))*PI()*D9^2/2))/1000^2</f>
        <v>#REF!</v>
      </c>
      <c r="G9" s="733"/>
      <c r="H9" s="740" t="e">
        <f>7850/1000^2*(2*#REF!*#REF!+(I9-2*#REF!)*#REF!+(4-PI())*#REF!^2-PI()*J9^2*#REF!/(4*(K9+J9)))</f>
        <v>#REF!</v>
      </c>
      <c r="I9" s="737" t="e">
        <f>#REF!+SQRT((J9-16)^2-K9^2)/2</f>
        <v>#REF!</v>
      </c>
      <c r="J9" s="738">
        <v>100</v>
      </c>
      <c r="K9" s="738">
        <f t="shared" si="1"/>
        <v>50</v>
      </c>
      <c r="L9" s="739" t="e">
        <f>(1000*(2*(I9+2*#REF!)-2*#REF!+2*(PI()-4)*#REF!)-((1000/(J9+K9))*PI()*J9^2/2))/1000^2</f>
        <v>#REF!</v>
      </c>
    </row>
    <row r="10" spans="1:12" ht="16.5" hidden="1" thickBot="1">
      <c r="A10" s="735" t="s">
        <v>867</v>
      </c>
      <c r="B10" s="736" t="e">
        <f>7850/1000^2*(2*#REF!*#REF!+(C10-2*#REF!)*#REF!+(4-PI())*#REF!^2-PI()*D10^2*#REF!/(4*(E10+D10)))</f>
        <v>#REF!</v>
      </c>
      <c r="C10" s="737" t="e">
        <f>#REF!+SQRT((D10-16)^2-E10^2)/2</f>
        <v>#REF!</v>
      </c>
      <c r="D10" s="738">
        <v>105</v>
      </c>
      <c r="E10" s="738">
        <f t="shared" si="0"/>
        <v>26.25</v>
      </c>
      <c r="F10" s="739" t="e">
        <f>(1000*(2*(C10+2*#REF!)-2*#REF!+2*(PI()-4)*#REF!)-((1000/(D10+E10))*PI()*D10^2/2))/1000^2</f>
        <v>#REF!</v>
      </c>
      <c r="G10" s="733"/>
      <c r="H10" s="740" t="e">
        <f>7850/1000^2*(2*#REF!*#REF!+(I10-2*#REF!)*#REF!+(4-PI())*#REF!^2-PI()*J10^2*#REF!/(4*(K10+J10)))</f>
        <v>#REF!</v>
      </c>
      <c r="I10" s="737" t="e">
        <f>#REF!+SQRT((J10-16)^2-K10^2)/2</f>
        <v>#REF!</v>
      </c>
      <c r="J10" s="738">
        <v>100</v>
      </c>
      <c r="K10" s="738">
        <f t="shared" si="1"/>
        <v>50</v>
      </c>
      <c r="L10" s="739" t="e">
        <f>(1000*(2*(I10+2*#REF!)-2*#REF!+2*(PI()-4)*#REF!)-((1000/(J10+K10))*PI()*J10^2/2))/1000^2</f>
        <v>#REF!</v>
      </c>
    </row>
    <row r="11" spans="1:12" ht="16.5" hidden="1" thickBot="1">
      <c r="A11" s="741" t="s">
        <v>868</v>
      </c>
      <c r="B11" s="742" t="e">
        <f>7850/1000^2*(2*#REF!*#REF!+(C11-2*#REF!)*#REF!+(4-PI())*#REF!^2-PI()*D11^2*#REF!/(4*(E11+D11)))</f>
        <v>#REF!</v>
      </c>
      <c r="C11" s="743" t="e">
        <f>#REF!+SQRT((D11-16)^2-E11^2)/2</f>
        <v>#REF!</v>
      </c>
      <c r="D11" s="744">
        <v>105</v>
      </c>
      <c r="E11" s="744">
        <f t="shared" si="0"/>
        <v>26.25</v>
      </c>
      <c r="F11" s="745" t="e">
        <f>(1000*(2*(C11+2*#REF!)-2*#REF!+2*(PI()-4)*#REF!)-((1000/(D11+E11))*PI()*D11^2/2))/1000^2</f>
        <v>#REF!</v>
      </c>
      <c r="G11" s="733"/>
      <c r="H11" s="746" t="e">
        <f>7850/1000^2*(2*#REF!*#REF!+(I11-2*#REF!)*#REF!+(4-PI())*#REF!^2-PI()*J11^2*#REF!/(4*(K11+J11)))</f>
        <v>#REF!</v>
      </c>
      <c r="I11" s="743" t="e">
        <f>#REF!+SQRT((J11-16)^2-K11^2)/2</f>
        <v>#REF!</v>
      </c>
      <c r="J11" s="744">
        <v>100</v>
      </c>
      <c r="K11" s="744">
        <f t="shared" si="1"/>
        <v>50</v>
      </c>
      <c r="L11" s="745" t="e">
        <f>(1000*(2*(I11+2*#REF!)-2*#REF!+2*(PI()-4)*#REF!)-((1000/(J11+K11))*PI()*J11^2/2))/1000^2</f>
        <v>#REF!</v>
      </c>
    </row>
    <row r="12" spans="1:12" ht="16.5" hidden="1" thickBot="1">
      <c r="A12" s="728" t="s">
        <v>869</v>
      </c>
      <c r="B12" s="729" t="e">
        <f>7850/1000^2*(2*#REF!*#REF!+(C12-2*#REF!)*#REF!+(4-PI())*#REF!^2-PI()*D12^2*#REF!/(4*(E12+D12)))</f>
        <v>#REF!</v>
      </c>
      <c r="C12" s="730" t="e">
        <f>#REF!+SQRT((D12-16)^2-E12^2)/2</f>
        <v>#REF!</v>
      </c>
      <c r="D12" s="731">
        <v>90</v>
      </c>
      <c r="E12" s="731">
        <f t="shared" si="0"/>
        <v>22.5</v>
      </c>
      <c r="F12" s="732" t="e">
        <f>(1000*(2*(C12+2*#REF!)-2*#REF!+2*(PI()-4)*#REF!)-((1000/(D12+E12))*PI()*D12^2/2))/1000^2</f>
        <v>#REF!</v>
      </c>
      <c r="G12" s="733"/>
      <c r="H12" s="734" t="e">
        <f>7850/1000^2*(2*#REF!*#REF!+(I12-2*#REF!)*#REF!+(4-PI())*#REF!^2-PI()*J12^2*#REF!/(4*(K12+J12)))</f>
        <v>#REF!</v>
      </c>
      <c r="I12" s="730" t="e">
        <f>#REF!+SQRT((J12-16)^2-K12^2)/2</f>
        <v>#REF!</v>
      </c>
      <c r="J12" s="731">
        <v>40</v>
      </c>
      <c r="K12" s="731">
        <f t="shared" si="1"/>
        <v>20</v>
      </c>
      <c r="L12" s="732" t="e">
        <f>(1000*(2*(I12+2*#REF!)-2*#REF!+2*(PI()-4)*#REF!)-((1000/(J12+K12))*PI()*J12^2/2))/1000^2</f>
        <v>#REF!</v>
      </c>
    </row>
    <row r="13" spans="1:12" ht="16.5" hidden="1" thickBot="1">
      <c r="A13" s="735" t="s">
        <v>2067</v>
      </c>
      <c r="B13" s="736" t="e">
        <f>7850/1000^2*(2*#REF!*#REF!+(C13-2*#REF!)*#REF!+(4-PI())*#REF!^2-PI()*D13^2*#REF!/(4*(E13+D13)))</f>
        <v>#REF!</v>
      </c>
      <c r="C13" s="737" t="e">
        <f>#REF!+SQRT((D13-16)^2-E13^2)/2</f>
        <v>#REF!</v>
      </c>
      <c r="D13" s="738">
        <v>125</v>
      </c>
      <c r="E13" s="738">
        <f t="shared" si="0"/>
        <v>31.25</v>
      </c>
      <c r="F13" s="739" t="e">
        <f>(1000*(2*(C13+2*#REF!)-2*#REF!+2*(PI()-4)*#REF!)-((1000/(D13+E13))*PI()*D13^2/2))/1000^2</f>
        <v>#REF!</v>
      </c>
      <c r="G13" s="733"/>
      <c r="H13" s="740" t="e">
        <f>7850/1000^2*(2*#REF!*#REF!+(I13-2*#REF!)*#REF!+(4-PI())*#REF!^2-PI()*J13^2*#REF!/(4*(K13+J13)))</f>
        <v>#REF!</v>
      </c>
      <c r="I13" s="737" t="e">
        <f>#REF!+SQRT((J13-16)^2-K13^2)/2</f>
        <v>#REF!</v>
      </c>
      <c r="J13" s="738">
        <v>40</v>
      </c>
      <c r="K13" s="738">
        <f t="shared" si="1"/>
        <v>20</v>
      </c>
      <c r="L13" s="739" t="e">
        <f>(1000*(2*(I13+2*#REF!)-2*#REF!+2*(PI()-4)*#REF!)-((1000/(J13+K13))*PI()*J13^2/2))/1000^2</f>
        <v>#REF!</v>
      </c>
    </row>
    <row r="14" spans="1:12" ht="16.5" hidden="1" thickBot="1">
      <c r="A14" s="735" t="s">
        <v>2068</v>
      </c>
      <c r="B14" s="736" t="e">
        <f>7850/1000^2*(2*#REF!*#REF!+(C14-2*#REF!)*#REF!+(4-PI())*#REF!^2-PI()*D14^2*#REF!/(4*(E14+D14)))</f>
        <v>#REF!</v>
      </c>
      <c r="C14" s="737" t="e">
        <f>#REF!+SQRT((D14-16)^2-E14^2)/2</f>
        <v>#REF!</v>
      </c>
      <c r="D14" s="738">
        <v>125</v>
      </c>
      <c r="E14" s="738">
        <f t="shared" si="0"/>
        <v>31.25</v>
      </c>
      <c r="F14" s="739" t="e">
        <f>(1000*(2*(C14+2*#REF!)-2*#REF!+2*(PI()-4)*#REF!)-((1000/(D14+E14))*PI()*D14^2/2))/1000^2</f>
        <v>#REF!</v>
      </c>
      <c r="G14" s="733"/>
      <c r="H14" s="740" t="e">
        <f>7850/1000^2*(2*#REF!*#REF!+(I14-2*#REF!)*#REF!+(4-PI())*#REF!^2-PI()*J14^2*#REF!/(4*(K14+J14)))</f>
        <v>#REF!</v>
      </c>
      <c r="I14" s="737" t="e">
        <f>#REF!+SQRT((J14-16)^2-K14^2)/2</f>
        <v>#REF!</v>
      </c>
      <c r="J14" s="738">
        <v>40</v>
      </c>
      <c r="K14" s="738">
        <f t="shared" si="1"/>
        <v>20</v>
      </c>
      <c r="L14" s="739" t="e">
        <f>(1000*(2*(I14+2*#REF!)-2*#REF!+2*(PI()-4)*#REF!)-((1000/(J14+K14))*PI()*J14^2/2))/1000^2</f>
        <v>#REF!</v>
      </c>
    </row>
    <row r="15" spans="1:12" ht="16.5" hidden="1" thickBot="1">
      <c r="A15" s="741" t="s">
        <v>2069</v>
      </c>
      <c r="B15" s="742" t="e">
        <f>7850/1000^2*(2*#REF!*#REF!+(C15-2*#REF!)*#REF!+(4-PI())*#REF!^2-PI()*D15^2*#REF!/(4*(E15+D15)))</f>
        <v>#REF!</v>
      </c>
      <c r="C15" s="743" t="e">
        <f>#REF!+SQRT((D15-16)^2-E15^2)/2</f>
        <v>#REF!</v>
      </c>
      <c r="D15" s="744">
        <v>125</v>
      </c>
      <c r="E15" s="744">
        <f t="shared" si="0"/>
        <v>31.25</v>
      </c>
      <c r="F15" s="745" t="e">
        <f>(1000*(2*(C15+2*#REF!)-2*#REF!+2*(PI()-4)*#REF!)-((1000/(D15+E15))*PI()*D15^2/2))/1000^2</f>
        <v>#REF!</v>
      </c>
      <c r="G15" s="733"/>
      <c r="H15" s="746" t="e">
        <f>7850/1000^2*(2*#REF!*#REF!+(I15-2*#REF!)*#REF!+(4-PI())*#REF!^2-PI()*J15^2*#REF!/(4*(K15+J15)))</f>
        <v>#REF!</v>
      </c>
      <c r="I15" s="743" t="e">
        <f>#REF!+SQRT((J15-16)^2-K15^2)/2</f>
        <v>#REF!</v>
      </c>
      <c r="J15" s="744">
        <v>40</v>
      </c>
      <c r="K15" s="744">
        <f t="shared" si="1"/>
        <v>20</v>
      </c>
      <c r="L15" s="745" t="e">
        <f>(1000*(2*(I15+2*#REF!)-2*#REF!+2*(PI()-4)*#REF!)-((1000/(J15+K15))*PI()*J15^2/2))/1000^2</f>
        <v>#REF!</v>
      </c>
    </row>
    <row r="16" spans="1:12" ht="16.5" hidden="1" thickBot="1">
      <c r="A16" s="728" t="s">
        <v>2070</v>
      </c>
      <c r="B16" s="729" t="e">
        <f>7850/1000^2*(2*#REF!*#REF!+(C16-2*#REF!)*#REF!+(4-PI())*#REF!^2-PI()*D16^2*#REF!/(4*(E16+D16)))</f>
        <v>#REF!</v>
      </c>
      <c r="C16" s="730" t="e">
        <f>#REF!+SQRT((D16-16)^2-E16^2)/2</f>
        <v>#REF!</v>
      </c>
      <c r="D16" s="731">
        <v>90</v>
      </c>
      <c r="E16" s="731">
        <f t="shared" si="0"/>
        <v>22.5</v>
      </c>
      <c r="F16" s="732" t="e">
        <f>(1000*(2*(C16+2*#REF!)-2*#REF!+2*(PI()-4)*#REF!)-((1000/(D16+E16))*PI()*D16^2/2))/1000^2</f>
        <v>#REF!</v>
      </c>
      <c r="G16" s="733"/>
      <c r="H16" s="734" t="e">
        <f>7850/1000^2*(2*#REF!*#REF!+(I16-2*#REF!)*#REF!+(4-PI())*#REF!^2-PI()*J16^2*#REF!/(4*(K16+J16)))</f>
        <v>#REF!</v>
      </c>
      <c r="I16" s="730" t="e">
        <f>#REF!+SQRT((J16-16)^2-K16^2)/2</f>
        <v>#REF!</v>
      </c>
      <c r="J16" s="731">
        <v>80</v>
      </c>
      <c r="K16" s="731">
        <f t="shared" si="1"/>
        <v>40</v>
      </c>
      <c r="L16" s="732" t="e">
        <f>(1000*(2*(I16+2*#REF!)-2*#REF!+2*(PI()-4)*#REF!)-((1000/(J16+K16))*PI()*J16^2/2))/1000^2</f>
        <v>#REF!</v>
      </c>
    </row>
    <row r="17" spans="1:12" ht="16.5" hidden="1" thickBot="1">
      <c r="A17" s="735" t="s">
        <v>2071</v>
      </c>
      <c r="B17" s="736" t="e">
        <f>7850/1000^2*(2*#REF!*#REF!+(C17-2*#REF!)*#REF!+(4-PI())*#REF!^2-PI()*D17^2*#REF!/(4*(E17+D17)))</f>
        <v>#REF!</v>
      </c>
      <c r="C17" s="737" t="e">
        <f>#REF!+SQRT((D17-16)^2-E17^2)/2</f>
        <v>#REF!</v>
      </c>
      <c r="D17" s="738">
        <v>90</v>
      </c>
      <c r="E17" s="738">
        <f t="shared" si="0"/>
        <v>22.5</v>
      </c>
      <c r="F17" s="739" t="e">
        <f>(1000*(2*(C17+2*#REF!)-2*#REF!+2*(PI()-4)*#REF!)-((1000/(D17+E17))*PI()*D17^2/2))/1000^2</f>
        <v>#REF!</v>
      </c>
      <c r="G17" s="733"/>
      <c r="H17" s="740" t="e">
        <f>7850/1000^2*(2*#REF!*#REF!+(I17-2*#REF!)*#REF!+(4-PI())*#REF!^2-PI()*J17^2*#REF!/(4*(K17+J17)))</f>
        <v>#REF!</v>
      </c>
      <c r="I17" s="737" t="e">
        <f>#REF!+SQRT((J17-16)^2-K17^2)/2</f>
        <v>#REF!</v>
      </c>
      <c r="J17" s="738">
        <v>80</v>
      </c>
      <c r="K17" s="738">
        <f t="shared" si="1"/>
        <v>40</v>
      </c>
      <c r="L17" s="739" t="e">
        <f>(1000*(2*(I17+2*#REF!)-2*#REF!+2*(PI()-4)*#REF!)-((1000/(J17+K17))*PI()*J17^2/2))/1000^2</f>
        <v>#REF!</v>
      </c>
    </row>
    <row r="18" spans="1:12" ht="16.5" hidden="1" thickBot="1">
      <c r="A18" s="735" t="s">
        <v>580</v>
      </c>
      <c r="B18" s="736" t="e">
        <f>7850/1000^2*(2*#REF!*#REF!+(C18-2*#REF!)*#REF!+(4-PI())*#REF!^2-PI()*D18^2*#REF!/(4*(E18+D18)))</f>
        <v>#REF!</v>
      </c>
      <c r="C18" s="737" t="e">
        <f>#REF!+SQRT((D18-16)^2-E18^2)/2</f>
        <v>#REF!</v>
      </c>
      <c r="D18" s="738">
        <v>90</v>
      </c>
      <c r="E18" s="738">
        <f t="shared" si="0"/>
        <v>22.5</v>
      </c>
      <c r="F18" s="739" t="e">
        <f>(1000*(2*(C18+2*#REF!)-2*#REF!+2*(PI()-4)*#REF!)-((1000/(D18+E18))*PI()*D18^2/2))/1000^2</f>
        <v>#REF!</v>
      </c>
      <c r="G18" s="733"/>
      <c r="H18" s="740" t="e">
        <f>7850/1000^2*(2*#REF!*#REF!+(I18-2*#REF!)*#REF!+(4-PI())*#REF!^2-PI()*J18^2*#REF!/(4*(K18+J18)))</f>
        <v>#REF!</v>
      </c>
      <c r="I18" s="737" t="e">
        <f>#REF!+SQRT((J18-16)^2-K18^2)/2</f>
        <v>#REF!</v>
      </c>
      <c r="J18" s="738">
        <v>80</v>
      </c>
      <c r="K18" s="738">
        <f t="shared" si="1"/>
        <v>40</v>
      </c>
      <c r="L18" s="739" t="e">
        <f>(1000*(2*(I18+2*#REF!)-2*#REF!+2*(PI()-4)*#REF!)-((1000/(J18+K18))*PI()*J18^2/2))/1000^2</f>
        <v>#REF!</v>
      </c>
    </row>
    <row r="19" spans="1:12" ht="16.5" hidden="1" thickBot="1">
      <c r="A19" s="741" t="s">
        <v>581</v>
      </c>
      <c r="B19" s="742" t="e">
        <f>7850/1000^2*(2*#REF!*#REF!+(C19-2*#REF!)*#REF!+(4-PI())*#REF!^2-PI()*D19^2*#REF!/(4*(E19+D19)))</f>
        <v>#REF!</v>
      </c>
      <c r="C19" s="743" t="e">
        <f>#REF!+SQRT((D19-16)^2-E19^2)/2</f>
        <v>#REF!</v>
      </c>
      <c r="D19" s="744">
        <v>90</v>
      </c>
      <c r="E19" s="744">
        <f t="shared" si="0"/>
        <v>22.5</v>
      </c>
      <c r="F19" s="745" t="e">
        <f>(1000*(2*(C19+2*#REF!)-2*#REF!+2*(PI()-4)*#REF!)-((1000/(D19+E19))*PI()*D19^2/2))/1000^2</f>
        <v>#REF!</v>
      </c>
      <c r="G19" s="733"/>
      <c r="H19" s="746" t="e">
        <f>7850/1000^2*(2*#REF!*#REF!+(I19-2*#REF!)*#REF!+(4-PI())*#REF!^2-PI()*J19^2*#REF!/(4*(K19+J19)))</f>
        <v>#REF!</v>
      </c>
      <c r="I19" s="743" t="e">
        <f>#REF!+SQRT((J19-16)^2-K19^2)/2</f>
        <v>#REF!</v>
      </c>
      <c r="J19" s="744">
        <v>80</v>
      </c>
      <c r="K19" s="744">
        <f t="shared" si="1"/>
        <v>40</v>
      </c>
      <c r="L19" s="745" t="e">
        <f>(1000*(2*(I19+2*#REF!)-2*#REF!+2*(PI()-4)*#REF!)-((1000/(J19+K19))*PI()*J19^2/2))/1000^2</f>
        <v>#REF!</v>
      </c>
    </row>
    <row r="20" spans="1:12" ht="16.5" hidden="1" thickBot="1">
      <c r="A20" s="728" t="s">
        <v>582</v>
      </c>
      <c r="B20" s="747" t="e">
        <f>7850/1000^2*(2*#REF!*#REF!+(C20-2*#REF!)*#REF!+(4-PI())*#REF!^2-PI()*D20^2*#REF!/(4*(E20+D20)))</f>
        <v>#REF!</v>
      </c>
      <c r="C20" s="748" t="e">
        <f>#REF!+SQRT((D20-16)^2-E20^2)/2</f>
        <v>#REF!</v>
      </c>
      <c r="D20" s="749">
        <v>115</v>
      </c>
      <c r="E20" s="749">
        <v>50</v>
      </c>
      <c r="F20" s="750" t="e">
        <f>(1000*(2*(C20+2*#REF!)-2*#REF!+2*(PI()-4)*#REF!)-((1000/(D20+E20))*PI()*D20^2/2))/1000^2</f>
        <v>#REF!</v>
      </c>
      <c r="G20" s="751"/>
      <c r="H20" s="752" t="e">
        <f>7850/1000^2*(2*#REF!*#REF!+(I20-2*#REF!)*#REF!+(4-PI())*#REF!^2-PI()*J20^2*#REF!/(4*(K20+J20)))</f>
        <v>#REF!</v>
      </c>
      <c r="I20" s="748" t="e">
        <f>#REF!+SQRT((J20-16)^2-K20^2)/2</f>
        <v>#REF!</v>
      </c>
      <c r="J20" s="749">
        <v>110</v>
      </c>
      <c r="K20" s="749">
        <f t="shared" si="1"/>
        <v>55</v>
      </c>
      <c r="L20" s="750" t="e">
        <f>(1000*(2*(I20+2*#REF!)-2*#REF!+2*(PI()-4)*#REF!)-((1000/(J20+K20))*PI()*J20^2/2))/1000^2</f>
        <v>#REF!</v>
      </c>
    </row>
    <row r="21" spans="1:12" ht="16.5" hidden="1" thickBot="1">
      <c r="A21" s="735" t="s">
        <v>583</v>
      </c>
      <c r="B21" s="753" t="e">
        <f>7850/1000^2*(2*#REF!*#REF!+(C21-2*#REF!)*#REF!+(4-PI())*#REF!^2-PI()*D21^2*#REF!/(4*(E21+D21)))</f>
        <v>#REF!</v>
      </c>
      <c r="C21" s="754" t="e">
        <f>#REF!+SQRT((D21-16)^2-E21^2)/2</f>
        <v>#REF!</v>
      </c>
      <c r="D21" s="755">
        <v>115</v>
      </c>
      <c r="E21" s="755">
        <v>50</v>
      </c>
      <c r="F21" s="756" t="e">
        <f>(1000*(2*(C21+2*#REF!)-2*#REF!+2*(PI()-4)*#REF!)-((1000/(D21+E21))*PI()*D21^2/2))/1000^2</f>
        <v>#REF!</v>
      </c>
      <c r="G21" s="751"/>
      <c r="H21" s="757" t="e">
        <f>7850/1000^2*(2*#REF!*#REF!+(I21-2*#REF!)*#REF!+(4-PI())*#REF!^2-PI()*J21^2*#REF!/(4*(K21+J21)))</f>
        <v>#REF!</v>
      </c>
      <c r="I21" s="754" t="e">
        <f>#REF!+SQRT((J21-16)^2-K21^2)/2</f>
        <v>#REF!</v>
      </c>
      <c r="J21" s="755">
        <v>110</v>
      </c>
      <c r="K21" s="755">
        <f t="shared" si="1"/>
        <v>55</v>
      </c>
      <c r="L21" s="756" t="e">
        <f>(1000*(2*(I21+2*#REF!)-2*#REF!+2*(PI()-4)*#REF!)-((1000/(J21+K21))*PI()*J21^2/2))/1000^2</f>
        <v>#REF!</v>
      </c>
    </row>
    <row r="22" spans="1:12" ht="16.5" hidden="1" thickBot="1">
      <c r="A22" s="735" t="s">
        <v>584</v>
      </c>
      <c r="B22" s="753" t="e">
        <f>7850/1000^2*(2*#REF!*#REF!+(C22-2*#REF!)*#REF!+(4-PI())*#REF!^2-PI()*D22^2*#REF!/(4*(E22+D22)))</f>
        <v>#REF!</v>
      </c>
      <c r="C22" s="754" t="e">
        <f>#REF!+SQRT((D22-16)^2-E22^2)/2</f>
        <v>#REF!</v>
      </c>
      <c r="D22" s="755">
        <v>115</v>
      </c>
      <c r="E22" s="755">
        <v>50</v>
      </c>
      <c r="F22" s="756" t="e">
        <f>(1000*(2*(C22+2*#REF!)-2*#REF!+2*(PI()-4)*#REF!)-((1000/(D22+E22))*PI()*D22^2/2))/1000^2</f>
        <v>#REF!</v>
      </c>
      <c r="G22" s="751"/>
      <c r="H22" s="757" t="e">
        <f>7850/1000^2*(2*#REF!*#REF!+(I22-2*#REF!)*#REF!+(4-PI())*#REF!^2-PI()*J22^2*#REF!/(4*(K22+J22)))</f>
        <v>#REF!</v>
      </c>
      <c r="I22" s="754" t="e">
        <f>#REF!+SQRT((J22-16)^2-K22^2)/2</f>
        <v>#REF!</v>
      </c>
      <c r="J22" s="755">
        <v>110</v>
      </c>
      <c r="K22" s="755">
        <f t="shared" si="1"/>
        <v>55</v>
      </c>
      <c r="L22" s="756" t="e">
        <f>(1000*(2*(I22+2*#REF!)-2*#REF!+2*(PI()-4)*#REF!)-((1000/(J22+K22))*PI()*J22^2/2))/1000^2</f>
        <v>#REF!</v>
      </c>
    </row>
    <row r="23" spans="1:12" ht="16.5" hidden="1" thickBot="1">
      <c r="A23" s="741" t="s">
        <v>435</v>
      </c>
      <c r="B23" s="758" t="e">
        <f>7850/1000^2*(2*#REF!*#REF!+(C23-2*#REF!)*#REF!+(4-PI())*#REF!^2-PI()*D23^2*#REF!/(4*(E23+D23)))</f>
        <v>#REF!</v>
      </c>
      <c r="C23" s="759" t="e">
        <f>#REF!+SQRT((D23-16)^2-E23^2)/2</f>
        <v>#REF!</v>
      </c>
      <c r="D23" s="760">
        <v>115</v>
      </c>
      <c r="E23" s="760">
        <v>50</v>
      </c>
      <c r="F23" s="761" t="e">
        <f>(1000*(2*(C23+2*#REF!)-2*#REF!+2*(PI()-4)*#REF!)-((1000/(D23+E23))*PI()*D23^2/2))/1000^2</f>
        <v>#REF!</v>
      </c>
      <c r="G23" s="751"/>
      <c r="H23" s="762" t="e">
        <f>7850/1000^2*(2*#REF!*#REF!+(I23-2*#REF!)*#REF!+(4-PI())*#REF!^2-PI()*J23^2*#REF!/(4*(K23+J23)))</f>
        <v>#REF!</v>
      </c>
      <c r="I23" s="759" t="e">
        <f>#REF!+SQRT((J23-16)^2-K23^2)/2</f>
        <v>#REF!</v>
      </c>
      <c r="J23" s="760">
        <v>110</v>
      </c>
      <c r="K23" s="760">
        <f t="shared" si="1"/>
        <v>55</v>
      </c>
      <c r="L23" s="761" t="e">
        <f>(1000*(2*(I23+2*#REF!)-2*#REF!+2*(PI()-4)*#REF!)-((1000/(J23+K23))*PI()*J23^2/2))/1000^2</f>
        <v>#REF!</v>
      </c>
    </row>
    <row r="24" spans="1:12" ht="16.5" hidden="1" thickBot="1">
      <c r="A24" s="728" t="s">
        <v>436</v>
      </c>
      <c r="B24" s="747" t="e">
        <f>7850/1000^2*(2*#REF!*#REF!+(C24-2*#REF!)*#REF!+(4-PI())*#REF!^2-PI()*D24^2*#REF!/(4*(E24+D24)))</f>
        <v>#REF!</v>
      </c>
      <c r="C24" s="748" t="e">
        <f>#REF!+SQRT((D24-16)^2-E24^2)/2</f>
        <v>#REF!</v>
      </c>
      <c r="D24" s="749">
        <v>155</v>
      </c>
      <c r="E24" s="749">
        <v>50</v>
      </c>
      <c r="F24" s="750" t="e">
        <f>(1000*(2*(C24+2*#REF!)-2*#REF!+2*(PI()-4)*#REF!)-((1000/(D24+E24))*PI()*D24^2/2))/1000^2</f>
        <v>#REF!</v>
      </c>
      <c r="G24" s="751"/>
      <c r="H24" s="752" t="e">
        <f>7850/1000^2*(2*#REF!*#REF!+(I24-2*#REF!)*#REF!+(4-PI())*#REF!^2-PI()*J24^2*#REF!/(4*(K24+J24)))</f>
        <v>#REF!</v>
      </c>
      <c r="I24" s="748" t="e">
        <f>#REF!+SQRT((J24-16)^2-K24^2)/2</f>
        <v>#REF!</v>
      </c>
      <c r="J24" s="749">
        <v>120</v>
      </c>
      <c r="K24" s="749">
        <f t="shared" si="1"/>
        <v>60</v>
      </c>
      <c r="L24" s="750" t="e">
        <f>(1000*(2*(I24+2*#REF!)-2*#REF!+2*(PI()-4)*#REF!)-((1000/(J24+K24))*PI()*J24^2/2))/1000^2</f>
        <v>#REF!</v>
      </c>
    </row>
    <row r="25" spans="1:12" ht="16.5" hidden="1" thickBot="1">
      <c r="A25" s="735" t="s">
        <v>437</v>
      </c>
      <c r="B25" s="753" t="e">
        <f>7850/1000^2*(2*#REF!*#REF!+(C25-2*#REF!)*#REF!+(4-PI())*#REF!^2-PI()*D25^2*#REF!/(4*(E25+D25)))</f>
        <v>#REF!</v>
      </c>
      <c r="C25" s="754" t="e">
        <f>#REF!+SQRT((D25-16)^2-E25^2)/2</f>
        <v>#REF!</v>
      </c>
      <c r="D25" s="755">
        <v>155</v>
      </c>
      <c r="E25" s="755">
        <v>50</v>
      </c>
      <c r="F25" s="756" t="e">
        <f>(1000*(2*(C25+2*#REF!)-2*#REF!+2*(PI()-4)*#REF!)-((1000/(D25+E25))*PI()*D25^2/2))/1000^2</f>
        <v>#REF!</v>
      </c>
      <c r="G25" s="751"/>
      <c r="H25" s="757" t="e">
        <f>7850/1000^2*(2*#REF!*#REF!+(I25-2*#REF!)*#REF!+(4-PI())*#REF!^2-PI()*J25^2*#REF!/(4*(K25+J25)))</f>
        <v>#REF!</v>
      </c>
      <c r="I25" s="754" t="e">
        <f>#REF!+SQRT((J25-16)^2-K25^2)/2</f>
        <v>#REF!</v>
      </c>
      <c r="J25" s="755">
        <v>120</v>
      </c>
      <c r="K25" s="755">
        <f t="shared" si="1"/>
        <v>60</v>
      </c>
      <c r="L25" s="756" t="e">
        <f>(1000*(2*(I25+2*#REF!)-2*#REF!+2*(PI()-4)*#REF!)-((1000/(J25+K25))*PI()*J25^2/2))/1000^2</f>
        <v>#REF!</v>
      </c>
    </row>
    <row r="26" spans="1:12" ht="16.5" hidden="1" thickBot="1">
      <c r="A26" s="735" t="s">
        <v>438</v>
      </c>
      <c r="B26" s="753" t="e">
        <f>7850/1000^2*(2*#REF!*#REF!+(C26-2*#REF!)*#REF!+(4-PI())*#REF!^2-PI()*D26^2*#REF!/(4*(E26+D26)))</f>
        <v>#REF!</v>
      </c>
      <c r="C26" s="754" t="e">
        <f>#REF!+SQRT((D26-16)^2-E26^2)/2</f>
        <v>#REF!</v>
      </c>
      <c r="D26" s="755">
        <v>155</v>
      </c>
      <c r="E26" s="755">
        <v>50</v>
      </c>
      <c r="F26" s="756" t="e">
        <f>(1000*(2*(C26+2*#REF!)-2*#REF!+2*(PI()-4)*#REF!)-((1000/(D26+E26))*PI()*D26^2/2))/1000^2</f>
        <v>#REF!</v>
      </c>
      <c r="G26" s="751"/>
      <c r="H26" s="757" t="e">
        <f>7850/1000^2*(2*#REF!*#REF!+(I26-2*#REF!)*#REF!+(4-PI())*#REF!^2-PI()*J26^2*#REF!/(4*(K26+J26)))</f>
        <v>#REF!</v>
      </c>
      <c r="I26" s="754" t="e">
        <f>#REF!+SQRT((J26-16)^2-K26^2)/2</f>
        <v>#REF!</v>
      </c>
      <c r="J26" s="755">
        <v>120</v>
      </c>
      <c r="K26" s="755">
        <f t="shared" si="1"/>
        <v>60</v>
      </c>
      <c r="L26" s="756" t="e">
        <f>(1000*(2*(I26+2*#REF!)-2*#REF!+2*(PI()-4)*#REF!)-((1000/(J26+K26))*PI()*J26^2/2))/1000^2</f>
        <v>#REF!</v>
      </c>
    </row>
    <row r="27" spans="1:12" ht="16.5" hidden="1" thickBot="1">
      <c r="A27" s="741" t="s">
        <v>439</v>
      </c>
      <c r="B27" s="758" t="e">
        <f>7850/1000^2*(2*#REF!*#REF!+(C27-2*#REF!)*#REF!+(4-PI())*#REF!^2-PI()*D27^2*#REF!/(4*(E27+D27)))</f>
        <v>#REF!</v>
      </c>
      <c r="C27" s="759" t="e">
        <f>#REF!+SQRT((D27-16)^2-E27^2)/2</f>
        <v>#REF!</v>
      </c>
      <c r="D27" s="760">
        <v>155</v>
      </c>
      <c r="E27" s="760">
        <v>50</v>
      </c>
      <c r="F27" s="761" t="e">
        <f>(1000*(2*(C27+2*#REF!)-2*#REF!+2*(PI()-4)*#REF!)-((1000/(D27+E27))*PI()*D27^2/2))/1000^2</f>
        <v>#REF!</v>
      </c>
      <c r="G27" s="751"/>
      <c r="H27" s="762" t="e">
        <f>7850/1000^2*(2*#REF!*#REF!+(I27-2*#REF!)*#REF!+(4-PI())*#REF!^2-PI()*J27^2*#REF!/(4*(K27+J27)))</f>
        <v>#REF!</v>
      </c>
      <c r="I27" s="759" t="e">
        <f>#REF!+SQRT((J27-16)^2-K27^2)/2</f>
        <v>#REF!</v>
      </c>
      <c r="J27" s="760">
        <v>120</v>
      </c>
      <c r="K27" s="760">
        <f t="shared" si="1"/>
        <v>60</v>
      </c>
      <c r="L27" s="761" t="e">
        <f>(1000*(2*(I27+2*#REF!)-2*#REF!+2*(PI()-4)*#REF!)-((1000/(J27+K27))*PI()*J27^2/2))/1000^2</f>
        <v>#REF!</v>
      </c>
    </row>
    <row r="28" spans="1:12" ht="21" thickBot="1">
      <c r="A28" s="877" t="s">
        <v>654</v>
      </c>
      <c r="B28" s="878"/>
      <c r="C28" s="878"/>
      <c r="D28" s="878"/>
      <c r="E28" s="878"/>
      <c r="F28" s="878"/>
      <c r="G28" s="879"/>
      <c r="H28" s="878"/>
      <c r="I28" s="878"/>
      <c r="J28" s="878"/>
      <c r="K28" s="878"/>
      <c r="L28" s="878"/>
    </row>
    <row r="29" spans="1:12" ht="12.75">
      <c r="A29" s="916" t="s">
        <v>2788</v>
      </c>
      <c r="B29" s="882">
        <v>17.1</v>
      </c>
      <c r="C29" s="882">
        <v>290.4</v>
      </c>
      <c r="D29" s="883">
        <v>210</v>
      </c>
      <c r="E29" s="882">
        <v>52.5</v>
      </c>
      <c r="F29" s="884">
        <v>0.7</v>
      </c>
      <c r="G29" s="885"/>
      <c r="H29" s="882">
        <v>17.4</v>
      </c>
      <c r="I29" s="886">
        <v>275.6</v>
      </c>
      <c r="J29" s="883">
        <v>205</v>
      </c>
      <c r="K29" s="882">
        <v>105</v>
      </c>
      <c r="L29" s="887">
        <v>0.7</v>
      </c>
    </row>
    <row r="30" spans="1:12" ht="12.75">
      <c r="A30" s="917" t="s">
        <v>854</v>
      </c>
      <c r="B30" s="888">
        <v>20.7</v>
      </c>
      <c r="C30" s="888">
        <v>293.4</v>
      </c>
      <c r="D30" s="889">
        <v>210</v>
      </c>
      <c r="E30" s="888">
        <v>52.5</v>
      </c>
      <c r="F30" s="890">
        <v>0.7</v>
      </c>
      <c r="G30" s="885"/>
      <c r="H30" s="888">
        <v>21.1</v>
      </c>
      <c r="I30" s="888">
        <v>279.9</v>
      </c>
      <c r="J30" s="889">
        <v>210</v>
      </c>
      <c r="K30" s="888">
        <v>110</v>
      </c>
      <c r="L30" s="891">
        <v>0.7</v>
      </c>
    </row>
    <row r="31" spans="1:14" ht="12.75">
      <c r="A31" s="917" t="s">
        <v>2789</v>
      </c>
      <c r="B31" s="888">
        <v>23.2</v>
      </c>
      <c r="C31" s="888">
        <v>295.4</v>
      </c>
      <c r="D31" s="889">
        <v>210</v>
      </c>
      <c r="E31" s="888">
        <v>52.5</v>
      </c>
      <c r="F31" s="890">
        <v>0.7</v>
      </c>
      <c r="G31" s="885"/>
      <c r="H31" s="888">
        <v>23.7</v>
      </c>
      <c r="I31" s="888">
        <v>283.6</v>
      </c>
      <c r="J31" s="889">
        <v>210</v>
      </c>
      <c r="K31" s="888">
        <v>105</v>
      </c>
      <c r="L31" s="891">
        <v>0.7</v>
      </c>
      <c r="N31" s="1050"/>
    </row>
    <row r="32" spans="1:14" ht="12.75">
      <c r="A32" s="917" t="s">
        <v>2790</v>
      </c>
      <c r="B32" s="888">
        <v>20.6</v>
      </c>
      <c r="C32" s="888">
        <v>320.1</v>
      </c>
      <c r="D32" s="889">
        <v>230</v>
      </c>
      <c r="E32" s="888">
        <v>57.5</v>
      </c>
      <c r="F32" s="890">
        <v>0.8</v>
      </c>
      <c r="G32" s="885"/>
      <c r="H32" s="888">
        <v>21</v>
      </c>
      <c r="I32" s="888">
        <v>305.6</v>
      </c>
      <c r="J32" s="889">
        <v>230</v>
      </c>
      <c r="K32" s="888">
        <v>120</v>
      </c>
      <c r="L32" s="891">
        <v>0.8</v>
      </c>
      <c r="N32" s="1050"/>
    </row>
    <row r="33" spans="1:12" ht="12.75">
      <c r="A33" s="917" t="s">
        <v>855</v>
      </c>
      <c r="B33" s="888">
        <v>24.3</v>
      </c>
      <c r="C33" s="888">
        <v>323.1</v>
      </c>
      <c r="D33" s="889">
        <v>230</v>
      </c>
      <c r="E33" s="888">
        <v>57.5</v>
      </c>
      <c r="F33" s="890">
        <v>0.8</v>
      </c>
      <c r="G33" s="885"/>
      <c r="H33" s="888">
        <v>24.8</v>
      </c>
      <c r="I33" s="888">
        <v>308.6</v>
      </c>
      <c r="J33" s="889">
        <v>230</v>
      </c>
      <c r="K33" s="888">
        <v>120</v>
      </c>
      <c r="L33" s="891">
        <v>0.8</v>
      </c>
    </row>
    <row r="34" spans="1:12" ht="12.75">
      <c r="A34" s="917" t="s">
        <v>2791</v>
      </c>
      <c r="B34" s="888">
        <v>27.2</v>
      </c>
      <c r="C34" s="888">
        <v>325.1</v>
      </c>
      <c r="D34" s="889">
        <v>230</v>
      </c>
      <c r="E34" s="888">
        <v>57.5</v>
      </c>
      <c r="F34" s="890">
        <v>0.8</v>
      </c>
      <c r="G34" s="885"/>
      <c r="H34" s="888">
        <v>27.8</v>
      </c>
      <c r="I34" s="888">
        <v>312.2</v>
      </c>
      <c r="J34" s="889">
        <v>230</v>
      </c>
      <c r="K34" s="888">
        <v>115</v>
      </c>
      <c r="L34" s="891">
        <v>0.8</v>
      </c>
    </row>
    <row r="35" spans="1:12" ht="12.75">
      <c r="A35" s="917" t="s">
        <v>2792</v>
      </c>
      <c r="B35" s="888">
        <v>24.3</v>
      </c>
      <c r="C35" s="888">
        <v>349.7</v>
      </c>
      <c r="D35" s="889">
        <v>250</v>
      </c>
      <c r="E35" s="888">
        <v>62.5</v>
      </c>
      <c r="F35" s="890">
        <v>0.8</v>
      </c>
      <c r="G35" s="885"/>
      <c r="H35" s="888">
        <v>24.8</v>
      </c>
      <c r="I35" s="888">
        <v>334.3</v>
      </c>
      <c r="J35" s="889">
        <v>250</v>
      </c>
      <c r="K35" s="888">
        <v>130</v>
      </c>
      <c r="L35" s="891">
        <v>0.9</v>
      </c>
    </row>
    <row r="36" spans="1:12" ht="12.75">
      <c r="A36" s="917" t="s">
        <v>856</v>
      </c>
      <c r="B36" s="888">
        <v>28.5</v>
      </c>
      <c r="C36" s="888">
        <v>352.7</v>
      </c>
      <c r="D36" s="889">
        <v>250</v>
      </c>
      <c r="E36" s="888">
        <v>62.5</v>
      </c>
      <c r="F36" s="890">
        <v>0.8</v>
      </c>
      <c r="G36" s="885"/>
      <c r="H36" s="888">
        <v>29.2</v>
      </c>
      <c r="I36" s="888">
        <v>337.3</v>
      </c>
      <c r="J36" s="889">
        <v>250</v>
      </c>
      <c r="K36" s="888">
        <v>130</v>
      </c>
      <c r="L36" s="891">
        <v>0.9</v>
      </c>
    </row>
    <row r="37" spans="1:12" ht="12.75">
      <c r="A37" s="917" t="s">
        <v>2793</v>
      </c>
      <c r="B37" s="888">
        <v>31.9</v>
      </c>
      <c r="C37" s="888">
        <v>354.7</v>
      </c>
      <c r="D37" s="889">
        <v>250</v>
      </c>
      <c r="E37" s="888">
        <v>62.5</v>
      </c>
      <c r="F37" s="890">
        <v>0.8</v>
      </c>
      <c r="G37" s="885"/>
      <c r="H37" s="888">
        <v>32.6</v>
      </c>
      <c r="I37" s="888">
        <v>340.9</v>
      </c>
      <c r="J37" s="889">
        <v>250</v>
      </c>
      <c r="K37" s="888">
        <v>125</v>
      </c>
      <c r="L37" s="891">
        <v>0.9</v>
      </c>
    </row>
    <row r="38" spans="1:12" ht="12.75">
      <c r="A38" s="917" t="s">
        <v>2794</v>
      </c>
      <c r="B38" s="888">
        <v>28.6</v>
      </c>
      <c r="C38" s="888">
        <v>394.3</v>
      </c>
      <c r="D38" s="889">
        <v>280</v>
      </c>
      <c r="E38" s="888">
        <v>70</v>
      </c>
      <c r="F38" s="890">
        <v>0.9</v>
      </c>
      <c r="G38" s="885"/>
      <c r="H38" s="888">
        <v>29.2</v>
      </c>
      <c r="I38" s="888">
        <v>378.9</v>
      </c>
      <c r="J38" s="889">
        <v>280</v>
      </c>
      <c r="K38" s="888">
        <v>140</v>
      </c>
      <c r="L38" s="891">
        <v>1</v>
      </c>
    </row>
    <row r="39" spans="1:12" ht="12.75">
      <c r="A39" s="917" t="s">
        <v>857</v>
      </c>
      <c r="B39" s="888">
        <v>33.5</v>
      </c>
      <c r="C39" s="888">
        <v>397.3</v>
      </c>
      <c r="D39" s="889">
        <v>280</v>
      </c>
      <c r="E39" s="888">
        <v>70</v>
      </c>
      <c r="F39" s="890">
        <v>0.9</v>
      </c>
      <c r="G39" s="885"/>
      <c r="H39" s="888">
        <v>34.2</v>
      </c>
      <c r="I39" s="888">
        <v>383.3</v>
      </c>
      <c r="J39" s="889">
        <v>285</v>
      </c>
      <c r="K39" s="888">
        <v>145</v>
      </c>
      <c r="L39" s="891">
        <v>1</v>
      </c>
    </row>
    <row r="40" spans="1:12" ht="12.75">
      <c r="A40" s="917" t="s">
        <v>909</v>
      </c>
      <c r="B40" s="888">
        <v>39.4</v>
      </c>
      <c r="C40" s="888">
        <v>401.3</v>
      </c>
      <c r="D40" s="889">
        <v>280</v>
      </c>
      <c r="E40" s="888">
        <v>70</v>
      </c>
      <c r="F40" s="890">
        <v>1</v>
      </c>
      <c r="G40" s="885"/>
      <c r="H40" s="888">
        <v>40.2</v>
      </c>
      <c r="I40" s="888">
        <v>385.9</v>
      </c>
      <c r="J40" s="889">
        <v>280</v>
      </c>
      <c r="K40" s="888">
        <v>140</v>
      </c>
      <c r="L40" s="891">
        <v>1</v>
      </c>
    </row>
    <row r="41" spans="1:12" ht="12.75">
      <c r="A41" s="917" t="s">
        <v>910</v>
      </c>
      <c r="B41" s="888">
        <v>34</v>
      </c>
      <c r="C41" s="888">
        <v>441.2</v>
      </c>
      <c r="D41" s="889">
        <v>315</v>
      </c>
      <c r="E41" s="888">
        <v>78.75</v>
      </c>
      <c r="F41" s="890">
        <v>1</v>
      </c>
      <c r="G41" s="885"/>
      <c r="H41" s="888">
        <v>34.7</v>
      </c>
      <c r="I41" s="888">
        <v>420.3</v>
      </c>
      <c r="J41" s="889">
        <v>310</v>
      </c>
      <c r="K41" s="888">
        <v>160</v>
      </c>
      <c r="L41" s="891">
        <v>1.1</v>
      </c>
    </row>
    <row r="42" spans="1:12" ht="12.75">
      <c r="A42" s="917" t="s">
        <v>858</v>
      </c>
      <c r="B42" s="888">
        <v>39.2</v>
      </c>
      <c r="C42" s="888">
        <v>444.2</v>
      </c>
      <c r="D42" s="889">
        <v>315</v>
      </c>
      <c r="E42" s="888">
        <v>78.75</v>
      </c>
      <c r="F42" s="890">
        <v>1.1</v>
      </c>
      <c r="G42" s="885"/>
      <c r="H42" s="888">
        <v>40.1</v>
      </c>
      <c r="I42" s="888">
        <v>427.8</v>
      </c>
      <c r="J42" s="889">
        <v>315</v>
      </c>
      <c r="K42" s="888">
        <v>155</v>
      </c>
      <c r="L42" s="891">
        <v>1.1</v>
      </c>
    </row>
    <row r="43" spans="1:12" ht="12.75">
      <c r="A43" s="917" t="s">
        <v>911</v>
      </c>
      <c r="B43" s="888">
        <v>45.9</v>
      </c>
      <c r="C43" s="888">
        <v>448.2</v>
      </c>
      <c r="D43" s="889">
        <v>315</v>
      </c>
      <c r="E43" s="888">
        <v>78.75</v>
      </c>
      <c r="F43" s="890">
        <v>1.1</v>
      </c>
      <c r="G43" s="885"/>
      <c r="H43" s="888">
        <v>46.9</v>
      </c>
      <c r="I43" s="888">
        <v>431.1</v>
      </c>
      <c r="J43" s="889">
        <v>315</v>
      </c>
      <c r="K43" s="888">
        <v>157.5</v>
      </c>
      <c r="L43" s="891">
        <v>1.1</v>
      </c>
    </row>
    <row r="44" spans="1:12" ht="12.75">
      <c r="A44" s="917" t="s">
        <v>912</v>
      </c>
      <c r="B44" s="888">
        <v>40</v>
      </c>
      <c r="C44" s="888">
        <v>488.2</v>
      </c>
      <c r="D44" s="889">
        <v>350</v>
      </c>
      <c r="E44" s="888">
        <v>87.5</v>
      </c>
      <c r="F44" s="890">
        <v>1.1</v>
      </c>
      <c r="G44" s="885"/>
      <c r="H44" s="892">
        <v>40.9</v>
      </c>
      <c r="I44" s="888">
        <v>466.3</v>
      </c>
      <c r="J44" s="889">
        <v>345</v>
      </c>
      <c r="K44" s="888">
        <v>175</v>
      </c>
      <c r="L44" s="891">
        <v>1.2</v>
      </c>
    </row>
    <row r="45" spans="1:12" ht="12.75">
      <c r="A45" s="917" t="s">
        <v>859</v>
      </c>
      <c r="B45" s="888">
        <v>45.7</v>
      </c>
      <c r="C45" s="888">
        <v>491.2</v>
      </c>
      <c r="D45" s="889">
        <v>350</v>
      </c>
      <c r="E45" s="888">
        <v>87.5</v>
      </c>
      <c r="F45" s="890">
        <v>1.1</v>
      </c>
      <c r="G45" s="885"/>
      <c r="H45" s="888">
        <v>46.8</v>
      </c>
      <c r="I45" s="888">
        <v>469.3</v>
      </c>
      <c r="J45" s="889">
        <v>345</v>
      </c>
      <c r="K45" s="888">
        <v>175</v>
      </c>
      <c r="L45" s="891">
        <v>1.2</v>
      </c>
    </row>
    <row r="46" spans="1:12" ht="12.75">
      <c r="A46" s="917" t="s">
        <v>2612</v>
      </c>
      <c r="B46" s="888">
        <v>53.1</v>
      </c>
      <c r="C46" s="888">
        <v>495.2</v>
      </c>
      <c r="D46" s="889">
        <v>350</v>
      </c>
      <c r="E46" s="888">
        <v>87.5</v>
      </c>
      <c r="F46" s="890">
        <v>1.2</v>
      </c>
      <c r="G46" s="885"/>
      <c r="H46" s="888">
        <v>54.3</v>
      </c>
      <c r="I46" s="888">
        <v>476.2</v>
      </c>
      <c r="J46" s="889">
        <v>350</v>
      </c>
      <c r="K46" s="888">
        <v>175</v>
      </c>
      <c r="L46" s="891">
        <v>1.2</v>
      </c>
    </row>
    <row r="47" spans="1:12" ht="12.75">
      <c r="A47" s="917" t="s">
        <v>2613</v>
      </c>
      <c r="B47" s="888">
        <v>46.9</v>
      </c>
      <c r="C47" s="888">
        <v>533.3</v>
      </c>
      <c r="D47" s="889">
        <v>380</v>
      </c>
      <c r="E47" s="888">
        <v>95</v>
      </c>
      <c r="F47" s="890">
        <v>1.2</v>
      </c>
      <c r="G47" s="885"/>
      <c r="H47" s="888">
        <v>48</v>
      </c>
      <c r="I47" s="888">
        <v>511.4</v>
      </c>
      <c r="J47" s="889">
        <v>375</v>
      </c>
      <c r="K47" s="888">
        <v>185</v>
      </c>
      <c r="L47" s="891">
        <v>1.3</v>
      </c>
    </row>
    <row r="48" spans="1:12" ht="12.75">
      <c r="A48" s="917" t="s">
        <v>860</v>
      </c>
      <c r="B48" s="888">
        <v>53.1</v>
      </c>
      <c r="C48" s="888">
        <v>535.7</v>
      </c>
      <c r="D48" s="889">
        <v>380</v>
      </c>
      <c r="E48" s="888">
        <v>95</v>
      </c>
      <c r="F48" s="890">
        <v>1.2</v>
      </c>
      <c r="G48" s="885"/>
      <c r="H48" s="888">
        <v>54.3</v>
      </c>
      <c r="I48" s="888">
        <v>515.2</v>
      </c>
      <c r="J48" s="889">
        <v>380</v>
      </c>
      <c r="K48" s="888">
        <v>190</v>
      </c>
      <c r="L48" s="891">
        <v>1.3</v>
      </c>
    </row>
    <row r="49" spans="1:12" ht="12.75">
      <c r="A49" s="917" t="s">
        <v>2614</v>
      </c>
      <c r="B49" s="888">
        <v>61.5</v>
      </c>
      <c r="C49" s="888">
        <v>539.7</v>
      </c>
      <c r="D49" s="889">
        <v>380</v>
      </c>
      <c r="E49" s="888">
        <v>95</v>
      </c>
      <c r="F49" s="890">
        <v>1.2</v>
      </c>
      <c r="G49" s="885"/>
      <c r="H49" s="888">
        <v>62.9</v>
      </c>
      <c r="I49" s="888">
        <v>519.2</v>
      </c>
      <c r="J49" s="889">
        <v>380</v>
      </c>
      <c r="K49" s="888">
        <v>190</v>
      </c>
      <c r="L49" s="891">
        <v>1.3</v>
      </c>
    </row>
    <row r="50" spans="1:12" ht="12.75">
      <c r="A50" s="917" t="s">
        <v>2615</v>
      </c>
      <c r="B50" s="888">
        <v>53.6</v>
      </c>
      <c r="C50" s="888">
        <v>592.1</v>
      </c>
      <c r="D50" s="889">
        <v>420</v>
      </c>
      <c r="E50" s="888">
        <v>105</v>
      </c>
      <c r="F50" s="890">
        <v>1.3</v>
      </c>
      <c r="G50" s="885"/>
      <c r="H50" s="888">
        <v>54.8</v>
      </c>
      <c r="I50" s="888">
        <v>568.2</v>
      </c>
      <c r="J50" s="889">
        <v>415</v>
      </c>
      <c r="K50" s="888">
        <v>205</v>
      </c>
      <c r="L50" s="891">
        <v>1.4</v>
      </c>
    </row>
    <row r="51" spans="1:12" ht="12.75">
      <c r="A51" s="917" t="s">
        <v>861</v>
      </c>
      <c r="B51" s="888">
        <v>61.7</v>
      </c>
      <c r="C51" s="888">
        <v>595.1</v>
      </c>
      <c r="D51" s="889">
        <v>420</v>
      </c>
      <c r="E51" s="888">
        <v>105</v>
      </c>
      <c r="F51" s="890">
        <v>1.3</v>
      </c>
      <c r="G51" s="885"/>
      <c r="H51" s="888">
        <v>63.1</v>
      </c>
      <c r="I51" s="888">
        <v>572.6</v>
      </c>
      <c r="J51" s="889">
        <v>420</v>
      </c>
      <c r="K51" s="888">
        <v>210</v>
      </c>
      <c r="L51" s="891">
        <v>1.4</v>
      </c>
    </row>
    <row r="52" spans="1:12" ht="12.75">
      <c r="A52" s="917" t="s">
        <v>2616</v>
      </c>
      <c r="B52" s="888">
        <v>70.4</v>
      </c>
      <c r="C52" s="888">
        <v>599.1</v>
      </c>
      <c r="D52" s="889">
        <v>420</v>
      </c>
      <c r="E52" s="888">
        <v>105</v>
      </c>
      <c r="F52" s="890">
        <v>1.3</v>
      </c>
      <c r="G52" s="885"/>
      <c r="H52" s="888">
        <v>72.1</v>
      </c>
      <c r="I52" s="888">
        <v>576.6</v>
      </c>
      <c r="J52" s="889">
        <v>420</v>
      </c>
      <c r="K52" s="888">
        <v>210</v>
      </c>
      <c r="L52" s="891">
        <v>1.4</v>
      </c>
    </row>
    <row r="53" spans="1:12" ht="12.75">
      <c r="A53" s="917" t="s">
        <v>2617</v>
      </c>
      <c r="B53" s="888">
        <v>62.6</v>
      </c>
      <c r="C53" s="888">
        <v>668.7</v>
      </c>
      <c r="D53" s="889">
        <v>475</v>
      </c>
      <c r="E53" s="888">
        <v>118.75</v>
      </c>
      <c r="F53" s="890">
        <v>1.4</v>
      </c>
      <c r="G53" s="885"/>
      <c r="H53" s="888">
        <v>64.1</v>
      </c>
      <c r="I53" s="888">
        <v>639.7</v>
      </c>
      <c r="J53" s="889">
        <v>470</v>
      </c>
      <c r="K53" s="888">
        <v>240</v>
      </c>
      <c r="L53" s="891">
        <v>1.5</v>
      </c>
    </row>
    <row r="54" spans="1:12" ht="12.75">
      <c r="A54" s="917" t="s">
        <v>862</v>
      </c>
      <c r="B54" s="888">
        <v>71.9</v>
      </c>
      <c r="C54" s="888">
        <v>671.7</v>
      </c>
      <c r="D54" s="889">
        <v>475</v>
      </c>
      <c r="E54" s="888">
        <v>118.75</v>
      </c>
      <c r="F54" s="890">
        <v>1.5</v>
      </c>
      <c r="G54" s="885"/>
      <c r="H54" s="888">
        <v>73.7</v>
      </c>
      <c r="I54" s="888">
        <v>647.1</v>
      </c>
      <c r="J54" s="889">
        <v>475</v>
      </c>
      <c r="K54" s="888">
        <v>235</v>
      </c>
      <c r="L54" s="891">
        <v>1.5</v>
      </c>
    </row>
    <row r="55" spans="1:12" ht="12.75">
      <c r="A55" s="917" t="s">
        <v>2618</v>
      </c>
      <c r="B55" s="888">
        <v>85.7</v>
      </c>
      <c r="C55" s="888">
        <v>677.7</v>
      </c>
      <c r="D55" s="889">
        <v>475</v>
      </c>
      <c r="E55" s="888">
        <v>118.75</v>
      </c>
      <c r="F55" s="890">
        <v>1.5</v>
      </c>
      <c r="G55" s="885"/>
      <c r="H55" s="888">
        <v>87.8</v>
      </c>
      <c r="I55" s="888">
        <v>652.4</v>
      </c>
      <c r="J55" s="889">
        <v>475</v>
      </c>
      <c r="K55" s="888">
        <v>237.5</v>
      </c>
      <c r="L55" s="891">
        <v>1.5</v>
      </c>
    </row>
    <row r="56" spans="1:12" ht="12.75">
      <c r="A56" s="917" t="s">
        <v>2619</v>
      </c>
      <c r="B56" s="888">
        <v>73.8</v>
      </c>
      <c r="C56" s="888">
        <v>742.9</v>
      </c>
      <c r="D56" s="889">
        <v>525</v>
      </c>
      <c r="E56" s="888">
        <v>131.25</v>
      </c>
      <c r="F56" s="890">
        <v>1.6</v>
      </c>
      <c r="G56" s="885"/>
      <c r="H56" s="888">
        <v>75.6</v>
      </c>
      <c r="I56" s="888">
        <v>712.9</v>
      </c>
      <c r="J56" s="889">
        <v>520</v>
      </c>
      <c r="K56" s="888">
        <v>260</v>
      </c>
      <c r="L56" s="891">
        <v>1.6</v>
      </c>
    </row>
    <row r="57" spans="1:12" ht="12.75">
      <c r="A57" s="917" t="s">
        <v>863</v>
      </c>
      <c r="B57" s="888">
        <v>84</v>
      </c>
      <c r="C57" s="888">
        <v>745.9</v>
      </c>
      <c r="D57" s="889">
        <v>525</v>
      </c>
      <c r="E57" s="888">
        <v>131.25</v>
      </c>
      <c r="F57" s="890">
        <v>1.6</v>
      </c>
      <c r="G57" s="885"/>
      <c r="H57" s="888">
        <v>86.1</v>
      </c>
      <c r="I57" s="888">
        <v>717.3</v>
      </c>
      <c r="J57" s="889">
        <v>525</v>
      </c>
      <c r="K57" s="888">
        <v>265</v>
      </c>
      <c r="L57" s="891">
        <v>1.6</v>
      </c>
    </row>
    <row r="58" spans="1:12" ht="12.75">
      <c r="A58" s="917" t="s">
        <v>2620</v>
      </c>
      <c r="B58" s="888">
        <v>99.4</v>
      </c>
      <c r="C58" s="888">
        <v>751.9</v>
      </c>
      <c r="D58" s="889">
        <v>525</v>
      </c>
      <c r="E58" s="888">
        <v>131.25</v>
      </c>
      <c r="F58" s="890">
        <v>1.6</v>
      </c>
      <c r="G58" s="885"/>
      <c r="H58" s="888">
        <v>102</v>
      </c>
      <c r="I58" s="888">
        <v>724</v>
      </c>
      <c r="J58" s="889">
        <v>525</v>
      </c>
      <c r="K58" s="888">
        <v>262.5</v>
      </c>
      <c r="L58" s="891">
        <v>1.6</v>
      </c>
    </row>
    <row r="59" spans="1:12" ht="12.75">
      <c r="A59" s="917" t="s">
        <v>2496</v>
      </c>
      <c r="B59" s="888">
        <v>85.6</v>
      </c>
      <c r="C59" s="888">
        <v>819.5</v>
      </c>
      <c r="D59" s="889">
        <v>580</v>
      </c>
      <c r="E59" s="888">
        <v>145</v>
      </c>
      <c r="F59" s="890">
        <v>1.7</v>
      </c>
      <c r="G59" s="885"/>
      <c r="H59" s="888">
        <v>87.7</v>
      </c>
      <c r="I59" s="888">
        <v>787.4</v>
      </c>
      <c r="J59" s="889">
        <v>575</v>
      </c>
      <c r="K59" s="888">
        <v>285</v>
      </c>
      <c r="L59" s="891">
        <v>1.8</v>
      </c>
    </row>
    <row r="60" spans="1:12" ht="12.75">
      <c r="A60" s="917" t="s">
        <v>1105</v>
      </c>
      <c r="B60" s="888">
        <v>97.5</v>
      </c>
      <c r="C60" s="888">
        <v>822.5</v>
      </c>
      <c r="D60" s="889">
        <v>580</v>
      </c>
      <c r="E60" s="888">
        <v>145</v>
      </c>
      <c r="F60" s="890">
        <v>1.7</v>
      </c>
      <c r="G60" s="885"/>
      <c r="H60" s="888">
        <v>100.1</v>
      </c>
      <c r="I60" s="888">
        <v>791.9</v>
      </c>
      <c r="J60" s="889">
        <v>580</v>
      </c>
      <c r="K60" s="888">
        <v>290</v>
      </c>
      <c r="L60" s="891">
        <v>1.8</v>
      </c>
    </row>
    <row r="61" spans="1:12" ht="12.75">
      <c r="A61" s="917" t="s">
        <v>2497</v>
      </c>
      <c r="B61" s="888">
        <v>113.4</v>
      </c>
      <c r="C61" s="888">
        <v>828.5</v>
      </c>
      <c r="D61" s="889">
        <v>580</v>
      </c>
      <c r="E61" s="888">
        <v>145</v>
      </c>
      <c r="F61" s="890">
        <v>1.7</v>
      </c>
      <c r="G61" s="885"/>
      <c r="H61" s="888">
        <v>116.4</v>
      </c>
      <c r="I61" s="888">
        <v>797.9</v>
      </c>
      <c r="J61" s="889">
        <v>580</v>
      </c>
      <c r="K61" s="888">
        <v>290</v>
      </c>
      <c r="L61" s="891">
        <v>1.8</v>
      </c>
    </row>
    <row r="62" spans="1:12" ht="12.75">
      <c r="A62" s="917" t="s">
        <v>2498</v>
      </c>
      <c r="B62" s="888">
        <v>99.9</v>
      </c>
      <c r="C62" s="888">
        <v>893.7</v>
      </c>
      <c r="D62" s="889">
        <v>630</v>
      </c>
      <c r="E62" s="888">
        <v>157.5</v>
      </c>
      <c r="F62" s="890">
        <v>1.8</v>
      </c>
      <c r="G62" s="885"/>
      <c r="H62" s="888">
        <v>102.5</v>
      </c>
      <c r="I62" s="888">
        <v>857.6</v>
      </c>
      <c r="J62" s="889">
        <v>625</v>
      </c>
      <c r="K62" s="888">
        <v>315</v>
      </c>
      <c r="L62" s="891">
        <v>1.9</v>
      </c>
    </row>
    <row r="63" spans="1:12" ht="12.75">
      <c r="A63" s="917" t="s">
        <v>864</v>
      </c>
      <c r="B63" s="888">
        <v>113.1</v>
      </c>
      <c r="C63" s="888">
        <v>896.7</v>
      </c>
      <c r="D63" s="889">
        <v>630</v>
      </c>
      <c r="E63" s="888">
        <v>157.5</v>
      </c>
      <c r="F63" s="890">
        <v>1.8</v>
      </c>
      <c r="G63" s="885"/>
      <c r="H63" s="888">
        <v>116.2</v>
      </c>
      <c r="I63" s="888">
        <v>862</v>
      </c>
      <c r="J63" s="889">
        <v>630</v>
      </c>
      <c r="K63" s="888">
        <v>320</v>
      </c>
      <c r="L63" s="891">
        <v>1.9</v>
      </c>
    </row>
    <row r="64" spans="1:12" ht="12.75">
      <c r="A64" s="917" t="s">
        <v>2499</v>
      </c>
      <c r="B64" s="888">
        <v>142.8</v>
      </c>
      <c r="C64" s="888">
        <v>906.7</v>
      </c>
      <c r="D64" s="889">
        <v>630</v>
      </c>
      <c r="E64" s="888">
        <v>157.5</v>
      </c>
      <c r="F64" s="890">
        <v>1.8</v>
      </c>
      <c r="G64" s="885"/>
      <c r="H64" s="888">
        <v>146.6</v>
      </c>
      <c r="I64" s="888">
        <v>873.5</v>
      </c>
      <c r="J64" s="889">
        <v>630</v>
      </c>
      <c r="K64" s="888">
        <v>315</v>
      </c>
      <c r="L64" s="891">
        <v>1.9</v>
      </c>
    </row>
    <row r="65" spans="1:12" ht="12.75">
      <c r="A65" s="917" t="s">
        <v>2500</v>
      </c>
      <c r="B65" s="888">
        <v>134.5</v>
      </c>
      <c r="C65" s="888">
        <v>1127.2</v>
      </c>
      <c r="D65" s="889">
        <v>790</v>
      </c>
      <c r="E65" s="888">
        <v>197.5</v>
      </c>
      <c r="F65" s="890">
        <v>2.3</v>
      </c>
      <c r="G65" s="885"/>
      <c r="H65" s="888">
        <v>138.8</v>
      </c>
      <c r="I65" s="888">
        <v>1084.3</v>
      </c>
      <c r="J65" s="889">
        <v>790</v>
      </c>
      <c r="K65" s="888">
        <v>400</v>
      </c>
      <c r="L65" s="891">
        <v>2.3</v>
      </c>
    </row>
    <row r="66" spans="1:12" ht="12.75">
      <c r="A66" s="917" t="s">
        <v>2501</v>
      </c>
      <c r="B66" s="888">
        <v>159.9</v>
      </c>
      <c r="C66" s="888">
        <v>1136.2</v>
      </c>
      <c r="D66" s="889">
        <v>790</v>
      </c>
      <c r="E66" s="888">
        <v>197.5</v>
      </c>
      <c r="F66" s="890">
        <v>2.3</v>
      </c>
      <c r="G66" s="885"/>
      <c r="H66" s="888">
        <v>164.6</v>
      </c>
      <c r="I66" s="888">
        <v>1093.3</v>
      </c>
      <c r="J66" s="889">
        <v>790</v>
      </c>
      <c r="K66" s="888">
        <v>400</v>
      </c>
      <c r="L66" s="891">
        <v>2.4</v>
      </c>
    </row>
    <row r="67" spans="1:12" ht="13.5" thickBot="1">
      <c r="A67" s="918" t="s">
        <v>2502</v>
      </c>
      <c r="B67" s="893">
        <v>181.9</v>
      </c>
      <c r="C67" s="893">
        <v>1144.2</v>
      </c>
      <c r="D67" s="894">
        <v>790</v>
      </c>
      <c r="E67" s="893">
        <v>197.5</v>
      </c>
      <c r="F67" s="895">
        <v>2.3</v>
      </c>
      <c r="G67" s="885"/>
      <c r="H67" s="893">
        <v>187</v>
      </c>
      <c r="I67" s="893">
        <v>1102.8</v>
      </c>
      <c r="J67" s="894">
        <v>790</v>
      </c>
      <c r="K67" s="893">
        <v>395</v>
      </c>
      <c r="L67" s="896">
        <v>2.4</v>
      </c>
    </row>
    <row r="68" spans="1:12" ht="21.75" thickBot="1" thickTop="1">
      <c r="A68" s="763" t="s">
        <v>655</v>
      </c>
      <c r="B68" s="751"/>
      <c r="C68" s="751"/>
      <c r="D68" s="764"/>
      <c r="E68" s="764"/>
      <c r="F68" s="751"/>
      <c r="G68" s="751"/>
      <c r="H68" s="751"/>
      <c r="I68" s="751"/>
      <c r="J68" s="764"/>
      <c r="K68" s="764"/>
      <c r="L68" s="880"/>
    </row>
    <row r="69" spans="1:12" ht="12.75">
      <c r="A69" s="913" t="s">
        <v>2168</v>
      </c>
      <c r="B69" s="897">
        <v>51.7</v>
      </c>
      <c r="C69" s="898">
        <v>368.9</v>
      </c>
      <c r="D69" s="898">
        <v>275</v>
      </c>
      <c r="E69" s="898">
        <v>68.75</v>
      </c>
      <c r="F69" s="899">
        <v>1.4</v>
      </c>
      <c r="G69" s="900"/>
      <c r="H69" s="901">
        <v>52.5</v>
      </c>
      <c r="I69" s="898">
        <v>347.2</v>
      </c>
      <c r="J69" s="898">
        <v>260</v>
      </c>
      <c r="K69" s="898">
        <v>130</v>
      </c>
      <c r="L69" s="899">
        <v>1.4</v>
      </c>
    </row>
    <row r="70" spans="1:12" ht="12.75">
      <c r="A70" s="914" t="s">
        <v>2169</v>
      </c>
      <c r="B70" s="902">
        <v>65.3</v>
      </c>
      <c r="C70" s="902">
        <v>374.9</v>
      </c>
      <c r="D70" s="903">
        <v>275</v>
      </c>
      <c r="E70" s="902">
        <v>68.75</v>
      </c>
      <c r="F70" s="904">
        <v>1.4</v>
      </c>
      <c r="G70" s="900"/>
      <c r="H70" s="905">
        <v>66.2</v>
      </c>
      <c r="I70" s="902">
        <v>354.6</v>
      </c>
      <c r="J70" s="902">
        <v>265</v>
      </c>
      <c r="K70" s="902">
        <v>135</v>
      </c>
      <c r="L70" s="906">
        <v>1.4</v>
      </c>
    </row>
    <row r="71" spans="1:12" ht="12.75">
      <c r="A71" s="914" t="s">
        <v>2170</v>
      </c>
      <c r="B71" s="902">
        <v>89.2</v>
      </c>
      <c r="C71" s="902">
        <v>384.9</v>
      </c>
      <c r="D71" s="903">
        <v>275</v>
      </c>
      <c r="E71" s="902">
        <v>68.75</v>
      </c>
      <c r="F71" s="904">
        <v>1.4</v>
      </c>
      <c r="G71" s="900"/>
      <c r="H71" s="905">
        <v>90.3</v>
      </c>
      <c r="I71" s="902">
        <v>370.5</v>
      </c>
      <c r="J71" s="902">
        <v>275</v>
      </c>
      <c r="K71" s="902">
        <v>135</v>
      </c>
      <c r="L71" s="906">
        <v>1.4</v>
      </c>
    </row>
    <row r="72" spans="1:12" ht="12.75">
      <c r="A72" s="914" t="s">
        <v>2171</v>
      </c>
      <c r="B72" s="902">
        <v>165.6</v>
      </c>
      <c r="C72" s="902">
        <v>414.9</v>
      </c>
      <c r="D72" s="903">
        <v>275</v>
      </c>
      <c r="E72" s="902">
        <v>68.75</v>
      </c>
      <c r="F72" s="904">
        <v>1.5</v>
      </c>
      <c r="G72" s="900"/>
      <c r="H72" s="905">
        <v>167.2</v>
      </c>
      <c r="I72" s="902">
        <v>412</v>
      </c>
      <c r="J72" s="902">
        <v>305</v>
      </c>
      <c r="K72" s="902">
        <v>155</v>
      </c>
      <c r="L72" s="906">
        <v>1.5</v>
      </c>
    </row>
    <row r="73" spans="1:12" ht="12.75">
      <c r="A73" s="914" t="s">
        <v>2172</v>
      </c>
      <c r="B73" s="907">
        <v>58.5</v>
      </c>
      <c r="C73" s="902">
        <v>398.5</v>
      </c>
      <c r="D73" s="902">
        <v>295</v>
      </c>
      <c r="E73" s="902">
        <v>73.75</v>
      </c>
      <c r="F73" s="906">
        <v>1.5</v>
      </c>
      <c r="G73" s="900"/>
      <c r="H73" s="905">
        <v>59.3</v>
      </c>
      <c r="I73" s="902">
        <v>375.9</v>
      </c>
      <c r="J73" s="902">
        <v>280</v>
      </c>
      <c r="K73" s="902">
        <v>140</v>
      </c>
      <c r="L73" s="906">
        <v>1.5</v>
      </c>
    </row>
    <row r="74" spans="1:12" ht="12.75">
      <c r="A74" s="914" t="s">
        <v>1993</v>
      </c>
      <c r="B74" s="902">
        <v>73.2</v>
      </c>
      <c r="C74" s="902">
        <v>404.5</v>
      </c>
      <c r="D74" s="903">
        <v>295</v>
      </c>
      <c r="E74" s="902">
        <v>73.75</v>
      </c>
      <c r="F74" s="904">
        <v>1.5</v>
      </c>
      <c r="G74" s="900"/>
      <c r="H74" s="905">
        <v>74.2</v>
      </c>
      <c r="I74" s="902">
        <v>383.3</v>
      </c>
      <c r="J74" s="902">
        <v>285</v>
      </c>
      <c r="K74" s="902">
        <v>145</v>
      </c>
      <c r="L74" s="906">
        <v>1.5</v>
      </c>
    </row>
    <row r="75" spans="1:12" ht="12.75">
      <c r="A75" s="914" t="s">
        <v>1994</v>
      </c>
      <c r="B75" s="902">
        <v>98.9</v>
      </c>
      <c r="C75" s="902">
        <v>414.5</v>
      </c>
      <c r="D75" s="903">
        <v>295</v>
      </c>
      <c r="E75" s="902">
        <v>73.75</v>
      </c>
      <c r="F75" s="904">
        <v>1.5</v>
      </c>
      <c r="G75" s="900"/>
      <c r="H75" s="905">
        <v>100.1</v>
      </c>
      <c r="I75" s="902">
        <v>399.2</v>
      </c>
      <c r="J75" s="902">
        <v>295</v>
      </c>
      <c r="K75" s="902">
        <v>145</v>
      </c>
      <c r="L75" s="906">
        <v>1.5</v>
      </c>
    </row>
    <row r="76" spans="1:12" ht="12.75">
      <c r="A76" s="914" t="s">
        <v>1995</v>
      </c>
      <c r="B76" s="902">
        <v>181.1</v>
      </c>
      <c r="C76" s="902">
        <v>444.5</v>
      </c>
      <c r="D76" s="903">
        <v>295</v>
      </c>
      <c r="E76" s="902">
        <v>73.75</v>
      </c>
      <c r="F76" s="904">
        <v>1.6</v>
      </c>
      <c r="G76" s="900"/>
      <c r="H76" s="905">
        <v>182.9</v>
      </c>
      <c r="I76" s="902">
        <v>440.6</v>
      </c>
      <c r="J76" s="902">
        <v>325</v>
      </c>
      <c r="K76" s="902">
        <v>165</v>
      </c>
      <c r="L76" s="906">
        <v>1.6</v>
      </c>
    </row>
    <row r="77" spans="1:12" ht="12.75">
      <c r="A77" s="914" t="s">
        <v>1996</v>
      </c>
      <c r="B77" s="907">
        <v>66.6</v>
      </c>
      <c r="C77" s="902">
        <v>427.2</v>
      </c>
      <c r="D77" s="902">
        <v>315</v>
      </c>
      <c r="E77" s="902">
        <v>78.75</v>
      </c>
      <c r="F77" s="906">
        <v>1.6</v>
      </c>
      <c r="G77" s="900"/>
      <c r="H77" s="905">
        <v>67.6</v>
      </c>
      <c r="I77" s="902">
        <v>405.7</v>
      </c>
      <c r="J77" s="902">
        <v>305</v>
      </c>
      <c r="K77" s="902">
        <v>152.5</v>
      </c>
      <c r="L77" s="906">
        <v>1.6</v>
      </c>
    </row>
    <row r="78" spans="1:12" ht="12.75">
      <c r="A78" s="914" t="s">
        <v>1997</v>
      </c>
      <c r="B78" s="902">
        <v>84.8</v>
      </c>
      <c r="C78" s="902">
        <v>434.2</v>
      </c>
      <c r="D78" s="903">
        <v>315</v>
      </c>
      <c r="E78" s="902">
        <v>78.75</v>
      </c>
      <c r="F78" s="904">
        <v>1.6</v>
      </c>
      <c r="G78" s="900"/>
      <c r="H78" s="905">
        <v>85.9</v>
      </c>
      <c r="I78" s="902">
        <v>412</v>
      </c>
      <c r="J78" s="902">
        <v>305</v>
      </c>
      <c r="K78" s="902">
        <v>155</v>
      </c>
      <c r="L78" s="906">
        <v>1.6</v>
      </c>
    </row>
    <row r="79" spans="1:12" ht="12.75">
      <c r="A79" s="914" t="s">
        <v>1998</v>
      </c>
      <c r="B79" s="902">
        <v>112.4</v>
      </c>
      <c r="C79" s="902">
        <v>444.2</v>
      </c>
      <c r="D79" s="903">
        <v>315</v>
      </c>
      <c r="E79" s="902">
        <v>78.75</v>
      </c>
      <c r="F79" s="904">
        <v>1.6</v>
      </c>
      <c r="G79" s="900"/>
      <c r="H79" s="905">
        <v>113.7</v>
      </c>
      <c r="I79" s="902">
        <v>427.8</v>
      </c>
      <c r="J79" s="902">
        <v>315</v>
      </c>
      <c r="K79" s="902">
        <v>155</v>
      </c>
      <c r="L79" s="906">
        <v>1.7</v>
      </c>
    </row>
    <row r="80" spans="1:12" ht="12.75">
      <c r="A80" s="914" t="s">
        <v>1999</v>
      </c>
      <c r="B80" s="902">
        <v>229.1</v>
      </c>
      <c r="C80" s="902">
        <v>484.2</v>
      </c>
      <c r="D80" s="903">
        <v>315</v>
      </c>
      <c r="E80" s="902">
        <v>78.75</v>
      </c>
      <c r="F80" s="904">
        <v>1.7</v>
      </c>
      <c r="G80" s="900"/>
      <c r="H80" s="905">
        <v>231.1</v>
      </c>
      <c r="I80" s="902">
        <v>485.2</v>
      </c>
      <c r="J80" s="902">
        <v>355</v>
      </c>
      <c r="K80" s="902">
        <v>175</v>
      </c>
      <c r="L80" s="906">
        <v>1.7</v>
      </c>
    </row>
    <row r="81" spans="1:12" ht="12.75">
      <c r="A81" s="914" t="s">
        <v>2000</v>
      </c>
      <c r="B81" s="907">
        <v>70.7</v>
      </c>
      <c r="C81" s="902">
        <v>454.9</v>
      </c>
      <c r="D81" s="902">
        <v>335</v>
      </c>
      <c r="E81" s="902">
        <v>83.75</v>
      </c>
      <c r="F81" s="906">
        <v>1.6</v>
      </c>
      <c r="G81" s="900"/>
      <c r="H81" s="905">
        <v>71.8</v>
      </c>
      <c r="I81" s="902">
        <v>432.4</v>
      </c>
      <c r="J81" s="902">
        <v>325</v>
      </c>
      <c r="K81" s="902">
        <v>162.5</v>
      </c>
      <c r="L81" s="906">
        <v>1.7</v>
      </c>
    </row>
    <row r="82" spans="1:12" ht="12.75">
      <c r="A82" s="914" t="s">
        <v>2001</v>
      </c>
      <c r="B82" s="902">
        <v>93.6</v>
      </c>
      <c r="C82" s="902">
        <v>463.9</v>
      </c>
      <c r="D82" s="903">
        <v>335</v>
      </c>
      <c r="E82" s="902">
        <v>83.75</v>
      </c>
      <c r="F82" s="904">
        <v>1.6</v>
      </c>
      <c r="G82" s="900"/>
      <c r="H82" s="905">
        <v>94.9</v>
      </c>
      <c r="I82" s="902">
        <v>440.6</v>
      </c>
      <c r="J82" s="902">
        <v>325</v>
      </c>
      <c r="K82" s="902">
        <v>165</v>
      </c>
      <c r="L82" s="906">
        <v>1.7</v>
      </c>
    </row>
    <row r="83" spans="1:12" ht="12.75">
      <c r="A83" s="914" t="s">
        <v>2002</v>
      </c>
      <c r="B83" s="902">
        <v>121.5</v>
      </c>
      <c r="C83" s="902">
        <v>473.9</v>
      </c>
      <c r="D83" s="903">
        <v>335</v>
      </c>
      <c r="E83" s="902">
        <v>83.75</v>
      </c>
      <c r="F83" s="904">
        <v>1.7</v>
      </c>
      <c r="G83" s="900"/>
      <c r="H83" s="905">
        <v>123.1</v>
      </c>
      <c r="I83" s="902">
        <v>456.5</v>
      </c>
      <c r="J83" s="902">
        <v>335</v>
      </c>
      <c r="K83" s="902">
        <v>165</v>
      </c>
      <c r="L83" s="906">
        <v>1.7</v>
      </c>
    </row>
    <row r="84" spans="1:12" ht="12.75">
      <c r="A84" s="914" t="s">
        <v>2003</v>
      </c>
      <c r="B84" s="902">
        <v>235.6</v>
      </c>
      <c r="C84" s="902">
        <v>512.9</v>
      </c>
      <c r="D84" s="903">
        <v>335</v>
      </c>
      <c r="E84" s="902">
        <v>83.75</v>
      </c>
      <c r="F84" s="904">
        <v>1.8</v>
      </c>
      <c r="G84" s="900"/>
      <c r="H84" s="905">
        <v>237.8</v>
      </c>
      <c r="I84" s="902">
        <v>512.8</v>
      </c>
      <c r="J84" s="902">
        <v>375</v>
      </c>
      <c r="K84" s="902">
        <v>185</v>
      </c>
      <c r="L84" s="906">
        <v>1.8</v>
      </c>
    </row>
    <row r="85" spans="1:12" ht="12.75">
      <c r="A85" s="914" t="s">
        <v>2004</v>
      </c>
      <c r="B85" s="907">
        <v>74.9</v>
      </c>
      <c r="C85" s="902">
        <v>486</v>
      </c>
      <c r="D85" s="902">
        <v>360</v>
      </c>
      <c r="E85" s="902">
        <v>90</v>
      </c>
      <c r="F85" s="906">
        <v>1.7</v>
      </c>
      <c r="G85" s="900"/>
      <c r="H85" s="905">
        <v>76.1</v>
      </c>
      <c r="I85" s="902">
        <v>466.6</v>
      </c>
      <c r="J85" s="902">
        <v>360</v>
      </c>
      <c r="K85" s="902">
        <v>180</v>
      </c>
      <c r="L85" s="906">
        <v>1.7</v>
      </c>
    </row>
    <row r="86" spans="1:12" ht="12.75">
      <c r="A86" s="914" t="s">
        <v>2005</v>
      </c>
      <c r="B86" s="902">
        <v>100.3</v>
      </c>
      <c r="C86" s="902">
        <v>496</v>
      </c>
      <c r="D86" s="903">
        <v>360</v>
      </c>
      <c r="E86" s="902">
        <v>90</v>
      </c>
      <c r="F86" s="904">
        <v>1.7</v>
      </c>
      <c r="G86" s="900"/>
      <c r="H86" s="905">
        <v>101.8</v>
      </c>
      <c r="I86" s="902">
        <v>469.3</v>
      </c>
      <c r="J86" s="902">
        <v>345</v>
      </c>
      <c r="K86" s="902">
        <v>175</v>
      </c>
      <c r="L86" s="906">
        <v>1.7</v>
      </c>
    </row>
    <row r="87" spans="1:12" ht="12.75">
      <c r="A87" s="914" t="s">
        <v>2006</v>
      </c>
      <c r="B87" s="902">
        <v>128.5</v>
      </c>
      <c r="C87" s="902">
        <v>506</v>
      </c>
      <c r="D87" s="903">
        <v>360</v>
      </c>
      <c r="E87" s="902">
        <v>90</v>
      </c>
      <c r="F87" s="904">
        <v>1.7</v>
      </c>
      <c r="G87" s="900"/>
      <c r="H87" s="905">
        <v>130.2</v>
      </c>
      <c r="I87" s="902">
        <v>485.2</v>
      </c>
      <c r="J87" s="902">
        <v>355</v>
      </c>
      <c r="K87" s="902">
        <v>175</v>
      </c>
      <c r="L87" s="906">
        <v>1.7</v>
      </c>
    </row>
    <row r="88" spans="1:12" ht="12.75">
      <c r="A88" s="914" t="s">
        <v>2247</v>
      </c>
      <c r="B88" s="902">
        <v>238</v>
      </c>
      <c r="C88" s="902">
        <v>543</v>
      </c>
      <c r="D88" s="903">
        <v>360</v>
      </c>
      <c r="E88" s="902">
        <v>90</v>
      </c>
      <c r="F88" s="904">
        <v>1.8</v>
      </c>
      <c r="G88" s="900"/>
      <c r="H88" s="905">
        <v>240.5</v>
      </c>
      <c r="I88" s="902">
        <v>539.5</v>
      </c>
      <c r="J88" s="902">
        <v>395</v>
      </c>
      <c r="K88" s="902">
        <v>195</v>
      </c>
      <c r="L88" s="906">
        <v>1.8</v>
      </c>
    </row>
    <row r="89" spans="1:12" ht="12.75">
      <c r="A89" s="914" t="s">
        <v>2248</v>
      </c>
      <c r="B89" s="907">
        <v>79.2</v>
      </c>
      <c r="C89" s="902">
        <v>514.7</v>
      </c>
      <c r="D89" s="902">
        <v>380</v>
      </c>
      <c r="E89" s="902">
        <v>95</v>
      </c>
      <c r="F89" s="906">
        <v>1.7</v>
      </c>
      <c r="G89" s="900"/>
      <c r="H89" s="905">
        <v>80.6</v>
      </c>
      <c r="I89" s="902">
        <v>494.2</v>
      </c>
      <c r="J89" s="902">
        <v>380</v>
      </c>
      <c r="K89" s="902">
        <v>190</v>
      </c>
      <c r="L89" s="906">
        <v>1.7</v>
      </c>
    </row>
    <row r="90" spans="1:12" ht="12.75">
      <c r="A90" s="914" t="s">
        <v>2249</v>
      </c>
      <c r="B90" s="902">
        <v>107.1</v>
      </c>
      <c r="C90" s="902">
        <v>525.7</v>
      </c>
      <c r="D90" s="903">
        <v>380</v>
      </c>
      <c r="E90" s="902">
        <v>95</v>
      </c>
      <c r="F90" s="904">
        <v>1.7</v>
      </c>
      <c r="G90" s="900"/>
      <c r="H90" s="905">
        <v>108.7</v>
      </c>
      <c r="I90" s="902">
        <v>499.3</v>
      </c>
      <c r="J90" s="902">
        <v>370</v>
      </c>
      <c r="K90" s="902">
        <v>190</v>
      </c>
      <c r="L90" s="906">
        <v>1.7</v>
      </c>
    </row>
    <row r="91" spans="1:12" ht="12.75">
      <c r="A91" s="914" t="s">
        <v>502</v>
      </c>
      <c r="B91" s="902">
        <v>135.6</v>
      </c>
      <c r="C91" s="902">
        <v>535.7</v>
      </c>
      <c r="D91" s="903">
        <v>380</v>
      </c>
      <c r="E91" s="902">
        <v>95</v>
      </c>
      <c r="F91" s="904">
        <v>1.7</v>
      </c>
      <c r="G91" s="900"/>
      <c r="H91" s="905">
        <v>137.5</v>
      </c>
      <c r="I91" s="902">
        <v>515.2</v>
      </c>
      <c r="J91" s="902">
        <v>380</v>
      </c>
      <c r="K91" s="902">
        <v>190</v>
      </c>
      <c r="L91" s="906">
        <v>1.8</v>
      </c>
    </row>
    <row r="92" spans="1:12" ht="12.75">
      <c r="A92" s="914" t="s">
        <v>503</v>
      </c>
      <c r="B92" s="902">
        <v>239.9</v>
      </c>
      <c r="C92" s="902">
        <v>570.7</v>
      </c>
      <c r="D92" s="903">
        <v>380</v>
      </c>
      <c r="E92" s="902">
        <v>95</v>
      </c>
      <c r="F92" s="904">
        <v>1.8</v>
      </c>
      <c r="G92" s="900"/>
      <c r="H92" s="905">
        <v>242.5</v>
      </c>
      <c r="I92" s="902">
        <v>566.2</v>
      </c>
      <c r="J92" s="902">
        <v>415</v>
      </c>
      <c r="K92" s="902">
        <v>205</v>
      </c>
      <c r="L92" s="906">
        <v>1.8</v>
      </c>
    </row>
    <row r="93" spans="1:12" ht="12.75">
      <c r="A93" s="914" t="s">
        <v>504</v>
      </c>
      <c r="B93" s="907">
        <v>87.3</v>
      </c>
      <c r="C93" s="902">
        <v>573.1</v>
      </c>
      <c r="D93" s="902">
        <v>420</v>
      </c>
      <c r="E93" s="902">
        <v>105</v>
      </c>
      <c r="F93" s="906">
        <v>1.8</v>
      </c>
      <c r="G93" s="900"/>
      <c r="H93" s="905">
        <v>88.9</v>
      </c>
      <c r="I93" s="902">
        <v>550.6</v>
      </c>
      <c r="J93" s="902">
        <v>420</v>
      </c>
      <c r="K93" s="902">
        <v>210</v>
      </c>
      <c r="L93" s="906">
        <v>1.8</v>
      </c>
    </row>
    <row r="94" spans="1:12" ht="12.75">
      <c r="A94" s="914" t="s">
        <v>505</v>
      </c>
      <c r="B94" s="902">
        <v>118.9</v>
      </c>
      <c r="C94" s="902">
        <v>585.1</v>
      </c>
      <c r="D94" s="903">
        <v>420</v>
      </c>
      <c r="E94" s="902">
        <v>105</v>
      </c>
      <c r="F94" s="904">
        <v>1.8</v>
      </c>
      <c r="G94" s="900"/>
      <c r="H94" s="905">
        <v>120.8</v>
      </c>
      <c r="I94" s="902">
        <v>556.7</v>
      </c>
      <c r="J94" s="902">
        <v>410</v>
      </c>
      <c r="K94" s="902">
        <v>210</v>
      </c>
      <c r="L94" s="906">
        <v>1.8</v>
      </c>
    </row>
    <row r="95" spans="1:12" ht="12.75">
      <c r="A95" s="914" t="s">
        <v>506</v>
      </c>
      <c r="B95" s="902">
        <v>148</v>
      </c>
      <c r="C95" s="902">
        <v>595.1</v>
      </c>
      <c r="D95" s="903">
        <v>420</v>
      </c>
      <c r="E95" s="902">
        <v>105</v>
      </c>
      <c r="F95" s="904">
        <v>1.8</v>
      </c>
      <c r="G95" s="900"/>
      <c r="H95" s="905">
        <v>150.2</v>
      </c>
      <c r="I95" s="902">
        <v>572.6</v>
      </c>
      <c r="J95" s="902">
        <v>420</v>
      </c>
      <c r="K95" s="902">
        <v>210</v>
      </c>
      <c r="L95" s="906">
        <v>1.8</v>
      </c>
    </row>
    <row r="96" spans="1:12" ht="12.75">
      <c r="A96" s="914" t="s">
        <v>507</v>
      </c>
      <c r="B96" s="902">
        <v>244.4</v>
      </c>
      <c r="C96" s="902">
        <v>627.1</v>
      </c>
      <c r="D96" s="903">
        <v>420</v>
      </c>
      <c r="E96" s="902">
        <v>105</v>
      </c>
      <c r="F96" s="904">
        <v>1.9</v>
      </c>
      <c r="G96" s="900"/>
      <c r="H96" s="905">
        <v>247.4</v>
      </c>
      <c r="I96" s="902">
        <v>620.5</v>
      </c>
      <c r="J96" s="902">
        <v>455</v>
      </c>
      <c r="K96" s="902">
        <v>225</v>
      </c>
      <c r="L96" s="906">
        <v>1.9</v>
      </c>
    </row>
    <row r="97" spans="1:12" ht="12.75">
      <c r="A97" s="914" t="s">
        <v>508</v>
      </c>
      <c r="B97" s="907">
        <v>93.7</v>
      </c>
      <c r="C97" s="902">
        <v>646.7</v>
      </c>
      <c r="D97" s="902">
        <v>475</v>
      </c>
      <c r="E97" s="902">
        <v>118.75</v>
      </c>
      <c r="F97" s="906">
        <v>1.8</v>
      </c>
      <c r="G97" s="900"/>
      <c r="H97" s="905">
        <v>95.6</v>
      </c>
      <c r="I97" s="902">
        <v>621.4</v>
      </c>
      <c r="J97" s="902">
        <v>475</v>
      </c>
      <c r="K97" s="902">
        <v>237.5</v>
      </c>
      <c r="L97" s="906">
        <v>1.9</v>
      </c>
    </row>
    <row r="98" spans="1:12" ht="12.75">
      <c r="A98" s="914" t="s">
        <v>509</v>
      </c>
      <c r="B98" s="902">
        <v>132.8</v>
      </c>
      <c r="C98" s="902">
        <v>661.7</v>
      </c>
      <c r="D98" s="903">
        <v>475</v>
      </c>
      <c r="E98" s="902">
        <v>118.75</v>
      </c>
      <c r="F98" s="904">
        <v>1.9</v>
      </c>
      <c r="G98" s="900"/>
      <c r="H98" s="905">
        <v>135.2</v>
      </c>
      <c r="I98" s="902">
        <v>629.9</v>
      </c>
      <c r="J98" s="902">
        <v>460</v>
      </c>
      <c r="K98" s="902">
        <v>230</v>
      </c>
      <c r="L98" s="906">
        <v>1.9</v>
      </c>
    </row>
    <row r="99" spans="1:12" ht="12.75">
      <c r="A99" s="914" t="s">
        <v>510</v>
      </c>
      <c r="B99" s="902">
        <v>162.7</v>
      </c>
      <c r="C99" s="902">
        <v>671.7</v>
      </c>
      <c r="D99" s="903">
        <v>475</v>
      </c>
      <c r="E99" s="902">
        <v>118.75</v>
      </c>
      <c r="F99" s="904">
        <v>1.9</v>
      </c>
      <c r="G99" s="900"/>
      <c r="H99" s="905">
        <v>165.3</v>
      </c>
      <c r="I99" s="902">
        <v>647.1</v>
      </c>
      <c r="J99" s="902">
        <v>475</v>
      </c>
      <c r="K99" s="902">
        <v>235</v>
      </c>
      <c r="L99" s="906">
        <v>1.9</v>
      </c>
    </row>
    <row r="100" spans="1:12" ht="12.75">
      <c r="A100" s="914" t="s">
        <v>511</v>
      </c>
      <c r="B100" s="902">
        <v>250.7</v>
      </c>
      <c r="C100" s="902">
        <v>699.7</v>
      </c>
      <c r="D100" s="903">
        <v>475</v>
      </c>
      <c r="E100" s="902">
        <v>118.75</v>
      </c>
      <c r="F100" s="904">
        <v>1.9</v>
      </c>
      <c r="G100" s="900"/>
      <c r="H100" s="905">
        <v>254.3</v>
      </c>
      <c r="I100" s="902">
        <v>685.2</v>
      </c>
      <c r="J100" s="902">
        <v>500</v>
      </c>
      <c r="K100" s="902">
        <v>250</v>
      </c>
      <c r="L100" s="906">
        <v>2</v>
      </c>
    </row>
    <row r="101" spans="1:12" ht="12.75">
      <c r="A101" s="914" t="s">
        <v>512</v>
      </c>
      <c r="B101" s="907">
        <v>100.5</v>
      </c>
      <c r="C101" s="902">
        <v>717.9</v>
      </c>
      <c r="D101" s="902">
        <v>525</v>
      </c>
      <c r="E101" s="902">
        <v>131.25</v>
      </c>
      <c r="F101" s="906">
        <v>1.9</v>
      </c>
      <c r="G101" s="900"/>
      <c r="H101" s="905">
        <v>102.8</v>
      </c>
      <c r="I101" s="902">
        <v>690</v>
      </c>
      <c r="J101" s="902">
        <v>525</v>
      </c>
      <c r="K101" s="902">
        <v>262.5</v>
      </c>
      <c r="L101" s="906">
        <v>2</v>
      </c>
    </row>
    <row r="102" spans="1:12" ht="12.75">
      <c r="A102" s="914" t="s">
        <v>513</v>
      </c>
      <c r="B102" s="902">
        <v>147.2</v>
      </c>
      <c r="C102" s="902">
        <v>735.9</v>
      </c>
      <c r="D102" s="903">
        <v>525</v>
      </c>
      <c r="E102" s="902">
        <v>131.25</v>
      </c>
      <c r="F102" s="904">
        <v>1.9</v>
      </c>
      <c r="G102" s="900"/>
      <c r="H102" s="905">
        <v>149.8</v>
      </c>
      <c r="I102" s="902">
        <v>704.5</v>
      </c>
      <c r="J102" s="902">
        <v>515</v>
      </c>
      <c r="K102" s="902">
        <v>255</v>
      </c>
      <c r="L102" s="906">
        <v>2</v>
      </c>
    </row>
    <row r="103" spans="1:12" ht="12.75">
      <c r="A103" s="914" t="s">
        <v>514</v>
      </c>
      <c r="B103" s="902">
        <v>177.8</v>
      </c>
      <c r="C103" s="902">
        <v>745.9</v>
      </c>
      <c r="D103" s="903">
        <v>525</v>
      </c>
      <c r="E103" s="902">
        <v>131.25</v>
      </c>
      <c r="F103" s="904">
        <v>2</v>
      </c>
      <c r="G103" s="900"/>
      <c r="H103" s="905">
        <v>180.9</v>
      </c>
      <c r="I103" s="902">
        <v>717.3</v>
      </c>
      <c r="J103" s="902">
        <v>525</v>
      </c>
      <c r="K103" s="902">
        <v>265</v>
      </c>
      <c r="L103" s="906">
        <v>2</v>
      </c>
    </row>
    <row r="104" spans="1:12" ht="12.75">
      <c r="A104" s="914" t="s">
        <v>515</v>
      </c>
      <c r="B104" s="902">
        <v>256.4</v>
      </c>
      <c r="C104" s="902">
        <v>769.9</v>
      </c>
      <c r="D104" s="903">
        <v>525</v>
      </c>
      <c r="E104" s="902">
        <v>131.25</v>
      </c>
      <c r="F104" s="904">
        <v>2</v>
      </c>
      <c r="G104" s="900"/>
      <c r="H104" s="905">
        <v>260.6</v>
      </c>
      <c r="I104" s="902">
        <v>751.4</v>
      </c>
      <c r="J104" s="902">
        <v>550</v>
      </c>
      <c r="K104" s="902">
        <v>280</v>
      </c>
      <c r="L104" s="906">
        <v>2.1</v>
      </c>
    </row>
    <row r="105" spans="1:12" ht="12.75">
      <c r="A105" s="914" t="s">
        <v>516</v>
      </c>
      <c r="B105" s="907">
        <v>111.7</v>
      </c>
      <c r="C105" s="902">
        <v>794.5</v>
      </c>
      <c r="D105" s="902">
        <v>580</v>
      </c>
      <c r="E105" s="902">
        <v>145</v>
      </c>
      <c r="F105" s="906">
        <v>2</v>
      </c>
      <c r="G105" s="900"/>
      <c r="H105" s="905">
        <v>114.4</v>
      </c>
      <c r="I105" s="902">
        <v>763.9</v>
      </c>
      <c r="J105" s="902">
        <v>580</v>
      </c>
      <c r="K105" s="902">
        <v>290</v>
      </c>
      <c r="L105" s="906">
        <v>2.1</v>
      </c>
    </row>
    <row r="106" spans="1:12" ht="12.75">
      <c r="A106" s="914" t="s">
        <v>517</v>
      </c>
      <c r="B106" s="902">
        <v>157.2</v>
      </c>
      <c r="C106" s="902">
        <v>812.5</v>
      </c>
      <c r="D106" s="903">
        <v>580</v>
      </c>
      <c r="E106" s="902">
        <v>145</v>
      </c>
      <c r="F106" s="904">
        <v>2</v>
      </c>
      <c r="G106" s="900"/>
      <c r="H106" s="905">
        <v>160.3</v>
      </c>
      <c r="I106" s="902">
        <v>774.6</v>
      </c>
      <c r="J106" s="902">
        <v>565</v>
      </c>
      <c r="K106" s="902">
        <v>285</v>
      </c>
      <c r="L106" s="906">
        <v>2.1</v>
      </c>
    </row>
    <row r="107" spans="1:12" ht="12.75">
      <c r="A107" s="914" t="s">
        <v>518</v>
      </c>
      <c r="B107" s="902">
        <v>188.6</v>
      </c>
      <c r="C107" s="902">
        <v>822.5</v>
      </c>
      <c r="D107" s="903">
        <v>580</v>
      </c>
      <c r="E107" s="902">
        <v>145</v>
      </c>
      <c r="F107" s="904">
        <v>2</v>
      </c>
      <c r="G107" s="900"/>
      <c r="H107" s="905">
        <v>192.2</v>
      </c>
      <c r="I107" s="902">
        <v>791.9</v>
      </c>
      <c r="J107" s="902">
        <v>580</v>
      </c>
      <c r="K107" s="902">
        <v>290</v>
      </c>
      <c r="L107" s="906">
        <v>2.1</v>
      </c>
    </row>
    <row r="108" spans="1:12" ht="12.75">
      <c r="A108" s="914" t="s">
        <v>519</v>
      </c>
      <c r="B108" s="902">
        <v>263</v>
      </c>
      <c r="C108" s="902">
        <v>844.5</v>
      </c>
      <c r="D108" s="903">
        <v>580</v>
      </c>
      <c r="E108" s="902">
        <v>145</v>
      </c>
      <c r="F108" s="904">
        <v>2.1</v>
      </c>
      <c r="G108" s="900"/>
      <c r="H108" s="905">
        <v>267.7</v>
      </c>
      <c r="I108" s="902">
        <v>822.5</v>
      </c>
      <c r="J108" s="902">
        <v>600</v>
      </c>
      <c r="K108" s="902">
        <v>300</v>
      </c>
      <c r="L108" s="906">
        <v>2.2</v>
      </c>
    </row>
    <row r="109" spans="1:12" ht="12.75">
      <c r="A109" s="914" t="s">
        <v>520</v>
      </c>
      <c r="B109" s="907">
        <v>119.4</v>
      </c>
      <c r="C109" s="902">
        <v>867.7</v>
      </c>
      <c r="D109" s="902">
        <v>630</v>
      </c>
      <c r="E109" s="902">
        <v>157.5</v>
      </c>
      <c r="F109" s="906">
        <v>2.1</v>
      </c>
      <c r="G109" s="900"/>
      <c r="H109" s="905">
        <v>122.5</v>
      </c>
      <c r="I109" s="902">
        <v>834.5</v>
      </c>
      <c r="J109" s="902">
        <v>630</v>
      </c>
      <c r="K109" s="902">
        <v>315</v>
      </c>
      <c r="L109" s="906">
        <v>2.1</v>
      </c>
    </row>
    <row r="110" spans="1:12" ht="12.75">
      <c r="A110" s="914" t="s">
        <v>521</v>
      </c>
      <c r="B110" s="902">
        <v>167.7</v>
      </c>
      <c r="C110" s="902">
        <v>886.7</v>
      </c>
      <c r="D110" s="903">
        <v>630</v>
      </c>
      <c r="E110" s="902">
        <v>157.5</v>
      </c>
      <c r="F110" s="904">
        <v>2.1</v>
      </c>
      <c r="G110" s="900"/>
      <c r="H110" s="905">
        <v>171.1</v>
      </c>
      <c r="I110" s="902">
        <v>849.2</v>
      </c>
      <c r="J110" s="902">
        <v>620</v>
      </c>
      <c r="K110" s="902">
        <v>310</v>
      </c>
      <c r="L110" s="906">
        <v>2.2</v>
      </c>
    </row>
    <row r="111" spans="1:12" ht="12.75">
      <c r="A111" s="914" t="s">
        <v>522</v>
      </c>
      <c r="B111" s="902">
        <v>199.9</v>
      </c>
      <c r="C111" s="902">
        <v>896.7</v>
      </c>
      <c r="D111" s="903">
        <v>630</v>
      </c>
      <c r="E111" s="902">
        <v>157.5</v>
      </c>
      <c r="F111" s="904">
        <v>2.1</v>
      </c>
      <c r="G111" s="900"/>
      <c r="H111" s="905">
        <v>203.9</v>
      </c>
      <c r="I111" s="902">
        <v>862</v>
      </c>
      <c r="J111" s="902">
        <v>630</v>
      </c>
      <c r="K111" s="902">
        <v>320</v>
      </c>
      <c r="L111" s="906">
        <v>2.2</v>
      </c>
    </row>
    <row r="112" spans="1:12" ht="12.75">
      <c r="A112" s="914" t="s">
        <v>1141</v>
      </c>
      <c r="B112" s="902">
        <v>269.1</v>
      </c>
      <c r="C112" s="902">
        <v>916.7</v>
      </c>
      <c r="D112" s="903">
        <v>630</v>
      </c>
      <c r="E112" s="902">
        <v>157.5</v>
      </c>
      <c r="F112" s="904">
        <v>2.2</v>
      </c>
      <c r="G112" s="900"/>
      <c r="H112" s="905">
        <v>274.3</v>
      </c>
      <c r="I112" s="902">
        <v>890.7</v>
      </c>
      <c r="J112" s="902">
        <v>650</v>
      </c>
      <c r="K112" s="902">
        <v>330</v>
      </c>
      <c r="L112" s="906">
        <v>2.2</v>
      </c>
    </row>
    <row r="113" spans="1:12" ht="12.75">
      <c r="A113" s="914" t="s">
        <v>2397</v>
      </c>
      <c r="B113" s="902">
        <v>317</v>
      </c>
      <c r="C113" s="902">
        <v>928.7</v>
      </c>
      <c r="D113" s="903">
        <v>630</v>
      </c>
      <c r="E113" s="902">
        <v>157.5</v>
      </c>
      <c r="F113" s="904">
        <v>2.2</v>
      </c>
      <c r="G113" s="900"/>
      <c r="H113" s="905">
        <v>323.6</v>
      </c>
      <c r="I113" s="902">
        <v>895.5</v>
      </c>
      <c r="J113" s="902">
        <v>630</v>
      </c>
      <c r="K113" s="902">
        <v>315</v>
      </c>
      <c r="L113" s="906">
        <v>2.3</v>
      </c>
    </row>
    <row r="114" spans="1:12" ht="12.75">
      <c r="A114" s="914" t="s">
        <v>2398</v>
      </c>
      <c r="B114" s="902">
        <v>375.8</v>
      </c>
      <c r="C114" s="902">
        <v>944.7</v>
      </c>
      <c r="D114" s="903">
        <v>630</v>
      </c>
      <c r="E114" s="902">
        <v>157.5</v>
      </c>
      <c r="F114" s="904">
        <v>2.3</v>
      </c>
      <c r="G114" s="900"/>
      <c r="H114" s="905">
        <v>383.5</v>
      </c>
      <c r="I114" s="902">
        <v>911.5</v>
      </c>
      <c r="J114" s="902">
        <v>630</v>
      </c>
      <c r="K114" s="902">
        <v>315</v>
      </c>
      <c r="L114" s="906">
        <v>2.3</v>
      </c>
    </row>
    <row r="115" spans="1:12" ht="12.75">
      <c r="A115" s="914" t="s">
        <v>1142</v>
      </c>
      <c r="B115" s="907">
        <v>127.4</v>
      </c>
      <c r="C115" s="902">
        <v>945.8</v>
      </c>
      <c r="D115" s="902">
        <v>690</v>
      </c>
      <c r="E115" s="902">
        <v>172.5</v>
      </c>
      <c r="F115" s="906">
        <v>2.2</v>
      </c>
      <c r="G115" s="900"/>
      <c r="H115" s="905">
        <v>130.9</v>
      </c>
      <c r="I115" s="902">
        <v>909.5</v>
      </c>
      <c r="J115" s="902">
        <v>690</v>
      </c>
      <c r="K115" s="902">
        <v>345</v>
      </c>
      <c r="L115" s="906">
        <v>2.2</v>
      </c>
    </row>
    <row r="116" spans="1:12" ht="12.75">
      <c r="A116" s="914" t="s">
        <v>1143</v>
      </c>
      <c r="B116" s="902">
        <v>178.3</v>
      </c>
      <c r="C116" s="902">
        <v>965.8</v>
      </c>
      <c r="D116" s="903">
        <v>690</v>
      </c>
      <c r="E116" s="902">
        <v>172.5</v>
      </c>
      <c r="F116" s="904">
        <v>2.2</v>
      </c>
      <c r="G116" s="900"/>
      <c r="H116" s="905">
        <v>182.3</v>
      </c>
      <c r="I116" s="902">
        <v>919.3</v>
      </c>
      <c r="J116" s="902">
        <v>670</v>
      </c>
      <c r="K116" s="902">
        <v>340</v>
      </c>
      <c r="L116" s="906">
        <v>2.3</v>
      </c>
    </row>
    <row r="117" spans="1:12" ht="12.75">
      <c r="A117" s="914" t="s">
        <v>1144</v>
      </c>
      <c r="B117" s="902">
        <v>211.2</v>
      </c>
      <c r="C117" s="902">
        <v>975.8</v>
      </c>
      <c r="D117" s="903">
        <v>690</v>
      </c>
      <c r="E117" s="902">
        <v>172.5</v>
      </c>
      <c r="F117" s="904">
        <v>2.2</v>
      </c>
      <c r="G117" s="900"/>
      <c r="H117" s="905">
        <v>215.8</v>
      </c>
      <c r="I117" s="902">
        <v>936.6</v>
      </c>
      <c r="J117" s="902">
        <v>685</v>
      </c>
      <c r="K117" s="902">
        <v>345</v>
      </c>
      <c r="L117" s="906">
        <v>2.3</v>
      </c>
    </row>
    <row r="118" spans="1:12" ht="12.75">
      <c r="A118" s="914" t="s">
        <v>1292</v>
      </c>
      <c r="B118" s="902">
        <v>275.6</v>
      </c>
      <c r="C118" s="902">
        <v>993.8</v>
      </c>
      <c r="D118" s="903">
        <v>690</v>
      </c>
      <c r="E118" s="902">
        <v>172.5</v>
      </c>
      <c r="F118" s="904">
        <v>2.3</v>
      </c>
      <c r="G118" s="900"/>
      <c r="H118" s="905">
        <v>281.4</v>
      </c>
      <c r="I118" s="902">
        <v>961.8</v>
      </c>
      <c r="J118" s="902">
        <v>700</v>
      </c>
      <c r="K118" s="902">
        <v>350</v>
      </c>
      <c r="L118" s="906">
        <v>2.3</v>
      </c>
    </row>
    <row r="119" spans="1:12" ht="12.75">
      <c r="A119" s="914" t="s">
        <v>2399</v>
      </c>
      <c r="B119" s="902">
        <v>322.3</v>
      </c>
      <c r="C119" s="902">
        <v>1005.8</v>
      </c>
      <c r="D119" s="903">
        <v>690</v>
      </c>
      <c r="E119" s="902">
        <v>172.5</v>
      </c>
      <c r="F119" s="904">
        <v>2.3</v>
      </c>
      <c r="G119" s="900"/>
      <c r="H119" s="905">
        <v>329.4</v>
      </c>
      <c r="I119" s="902">
        <v>969.5</v>
      </c>
      <c r="J119" s="902">
        <v>690</v>
      </c>
      <c r="K119" s="902">
        <v>345</v>
      </c>
      <c r="L119" s="906">
        <v>2.4</v>
      </c>
    </row>
    <row r="120" spans="1:12" ht="12.75">
      <c r="A120" s="914" t="s">
        <v>2400</v>
      </c>
      <c r="B120" s="902">
        <v>382.3</v>
      </c>
      <c r="C120" s="902">
        <v>1021.8</v>
      </c>
      <c r="D120" s="903">
        <v>690</v>
      </c>
      <c r="E120" s="902">
        <v>172.5</v>
      </c>
      <c r="F120" s="904">
        <v>2.3</v>
      </c>
      <c r="G120" s="900"/>
      <c r="H120" s="905">
        <v>390.7</v>
      </c>
      <c r="I120" s="902">
        <v>985.5</v>
      </c>
      <c r="J120" s="902">
        <v>690</v>
      </c>
      <c r="K120" s="902">
        <v>345</v>
      </c>
      <c r="L120" s="906">
        <v>2.4</v>
      </c>
    </row>
    <row r="121" spans="1:12" ht="12.75">
      <c r="A121" s="914" t="s">
        <v>1293</v>
      </c>
      <c r="B121" s="907">
        <v>138.2</v>
      </c>
      <c r="C121" s="902">
        <v>1017.6</v>
      </c>
      <c r="D121" s="902">
        <v>735</v>
      </c>
      <c r="E121" s="902">
        <v>183.75</v>
      </c>
      <c r="F121" s="906">
        <v>2.2</v>
      </c>
      <c r="G121" s="900"/>
      <c r="H121" s="905">
        <v>142.1</v>
      </c>
      <c r="I121" s="902">
        <v>979</v>
      </c>
      <c r="J121" s="902">
        <v>735</v>
      </c>
      <c r="K121" s="902">
        <v>367.5</v>
      </c>
      <c r="L121" s="906">
        <v>2.3</v>
      </c>
    </row>
    <row r="122" spans="1:12" ht="12.75">
      <c r="A122" s="914" t="s">
        <v>1294</v>
      </c>
      <c r="B122" s="902">
        <v>191.5</v>
      </c>
      <c r="C122" s="902">
        <v>1037.6</v>
      </c>
      <c r="D122" s="903">
        <v>735</v>
      </c>
      <c r="E122" s="902">
        <v>183.75</v>
      </c>
      <c r="F122" s="904">
        <v>2.3</v>
      </c>
      <c r="G122" s="900"/>
      <c r="H122" s="905">
        <v>196</v>
      </c>
      <c r="I122" s="902">
        <v>993.9</v>
      </c>
      <c r="J122" s="902">
        <v>725</v>
      </c>
      <c r="K122" s="902">
        <v>365</v>
      </c>
      <c r="L122" s="906">
        <v>2.4</v>
      </c>
    </row>
    <row r="123" spans="1:12" ht="12.75">
      <c r="A123" s="914" t="s">
        <v>1295</v>
      </c>
      <c r="B123" s="902">
        <v>225.3</v>
      </c>
      <c r="C123" s="902">
        <v>1047.6</v>
      </c>
      <c r="D123" s="903">
        <v>735</v>
      </c>
      <c r="E123" s="902">
        <v>183.75</v>
      </c>
      <c r="F123" s="904">
        <v>2.3</v>
      </c>
      <c r="G123" s="900"/>
      <c r="H123" s="905">
        <v>230.4</v>
      </c>
      <c r="I123" s="902">
        <v>1009.7</v>
      </c>
      <c r="J123" s="902">
        <v>735</v>
      </c>
      <c r="K123" s="902">
        <v>365</v>
      </c>
      <c r="L123" s="906">
        <v>2.4</v>
      </c>
    </row>
    <row r="124" spans="1:12" ht="12.75">
      <c r="A124" s="914" t="s">
        <v>1296</v>
      </c>
      <c r="B124" s="902">
        <v>281.8</v>
      </c>
      <c r="C124" s="902">
        <v>1063.6</v>
      </c>
      <c r="D124" s="903">
        <v>735</v>
      </c>
      <c r="E124" s="902">
        <v>183.75</v>
      </c>
      <c r="F124" s="904">
        <v>2.3</v>
      </c>
      <c r="G124" s="900"/>
      <c r="H124" s="905">
        <v>288</v>
      </c>
      <c r="I124" s="902">
        <v>1030</v>
      </c>
      <c r="J124" s="902">
        <v>750</v>
      </c>
      <c r="K124" s="902">
        <v>380</v>
      </c>
      <c r="L124" s="906">
        <v>2.4</v>
      </c>
    </row>
    <row r="125" spans="1:12" ht="12.75">
      <c r="A125" s="914" t="s">
        <v>2401</v>
      </c>
      <c r="B125" s="902">
        <v>329.7</v>
      </c>
      <c r="C125" s="902">
        <v>1075.6</v>
      </c>
      <c r="D125" s="903">
        <v>735</v>
      </c>
      <c r="E125" s="902">
        <v>183.75</v>
      </c>
      <c r="F125" s="904">
        <v>2.4</v>
      </c>
      <c r="G125" s="900"/>
      <c r="H125" s="905">
        <v>337.3</v>
      </c>
      <c r="I125" s="902">
        <v>1037</v>
      </c>
      <c r="J125" s="902">
        <v>735</v>
      </c>
      <c r="K125" s="902">
        <v>367.5</v>
      </c>
      <c r="L125" s="906">
        <v>2.4</v>
      </c>
    </row>
    <row r="126" spans="1:12" ht="12.75">
      <c r="A126" s="914" t="s">
        <v>2402</v>
      </c>
      <c r="B126" s="902">
        <v>391.1</v>
      </c>
      <c r="C126" s="902">
        <v>1091.6</v>
      </c>
      <c r="D126" s="903">
        <v>735</v>
      </c>
      <c r="E126" s="902">
        <v>183.75</v>
      </c>
      <c r="F126" s="904">
        <v>2.4</v>
      </c>
      <c r="G126" s="900"/>
      <c r="H126" s="905">
        <v>400</v>
      </c>
      <c r="I126" s="902">
        <v>1053</v>
      </c>
      <c r="J126" s="902">
        <v>735</v>
      </c>
      <c r="K126" s="902">
        <v>367.5</v>
      </c>
      <c r="L126" s="906">
        <v>2.5</v>
      </c>
    </row>
    <row r="127" spans="1:12" ht="12.75">
      <c r="A127" s="914" t="s">
        <v>1297</v>
      </c>
      <c r="B127" s="907">
        <v>157.3</v>
      </c>
      <c r="C127" s="902">
        <v>1168.4</v>
      </c>
      <c r="D127" s="902">
        <v>840</v>
      </c>
      <c r="E127" s="902">
        <v>210</v>
      </c>
      <c r="F127" s="906">
        <v>2.4</v>
      </c>
      <c r="G127" s="900"/>
      <c r="H127" s="905">
        <v>162.1</v>
      </c>
      <c r="I127" s="902">
        <v>1124.5</v>
      </c>
      <c r="J127" s="902">
        <v>840</v>
      </c>
      <c r="K127" s="902">
        <v>420</v>
      </c>
      <c r="L127" s="906">
        <v>2.5</v>
      </c>
    </row>
    <row r="128" spans="1:12" ht="12.75">
      <c r="A128" s="914" t="s">
        <v>1106</v>
      </c>
      <c r="B128" s="902">
        <v>209.1</v>
      </c>
      <c r="C128" s="902">
        <v>1188.4</v>
      </c>
      <c r="D128" s="903">
        <v>840</v>
      </c>
      <c r="E128" s="902">
        <v>210</v>
      </c>
      <c r="F128" s="904">
        <v>2.4</v>
      </c>
      <c r="G128" s="900"/>
      <c r="H128" s="905">
        <v>214.5</v>
      </c>
      <c r="I128" s="902">
        <v>1138.6</v>
      </c>
      <c r="J128" s="902">
        <v>830</v>
      </c>
      <c r="K128" s="902">
        <v>420</v>
      </c>
      <c r="L128" s="906">
        <v>2.5</v>
      </c>
    </row>
    <row r="129" spans="1:12" ht="12.75">
      <c r="A129" s="914" t="s">
        <v>1107</v>
      </c>
      <c r="B129" s="902">
        <v>244.6</v>
      </c>
      <c r="C129" s="902">
        <v>1198.4</v>
      </c>
      <c r="D129" s="903">
        <v>840</v>
      </c>
      <c r="E129" s="902">
        <v>210</v>
      </c>
      <c r="F129" s="904">
        <v>2.5</v>
      </c>
      <c r="G129" s="900"/>
      <c r="H129" s="905">
        <v>250.6</v>
      </c>
      <c r="I129" s="902">
        <v>1154.5</v>
      </c>
      <c r="J129" s="902">
        <v>840</v>
      </c>
      <c r="K129" s="902">
        <v>420</v>
      </c>
      <c r="L129" s="906">
        <v>2.5</v>
      </c>
    </row>
    <row r="130" spans="1:12" ht="12.75">
      <c r="A130" s="914" t="s">
        <v>1108</v>
      </c>
      <c r="B130" s="902">
        <v>296</v>
      </c>
      <c r="C130" s="902">
        <v>1212.4</v>
      </c>
      <c r="D130" s="903">
        <v>840</v>
      </c>
      <c r="E130" s="902">
        <v>210</v>
      </c>
      <c r="F130" s="904">
        <v>2.5</v>
      </c>
      <c r="G130" s="900"/>
      <c r="H130" s="905">
        <v>303</v>
      </c>
      <c r="I130" s="902">
        <v>1175.7</v>
      </c>
      <c r="J130" s="902">
        <v>855</v>
      </c>
      <c r="K130" s="902">
        <v>425</v>
      </c>
      <c r="L130" s="906">
        <v>2.6</v>
      </c>
    </row>
    <row r="131" spans="1:12" ht="12.75">
      <c r="A131" s="914" t="s">
        <v>2403</v>
      </c>
      <c r="B131" s="902">
        <v>347.2</v>
      </c>
      <c r="C131" s="902">
        <v>1224.4</v>
      </c>
      <c r="D131" s="903">
        <v>840</v>
      </c>
      <c r="E131" s="902">
        <v>210</v>
      </c>
      <c r="F131" s="904">
        <v>2.5</v>
      </c>
      <c r="G131" s="900"/>
      <c r="H131" s="905">
        <v>355.8</v>
      </c>
      <c r="I131" s="902">
        <v>1180.5</v>
      </c>
      <c r="J131" s="902">
        <v>840</v>
      </c>
      <c r="K131" s="902">
        <v>420</v>
      </c>
      <c r="L131" s="906">
        <v>2.6</v>
      </c>
    </row>
    <row r="132" spans="1:12" ht="12.75">
      <c r="A132" s="914" t="s">
        <v>2173</v>
      </c>
      <c r="B132" s="902">
        <v>413.8</v>
      </c>
      <c r="C132" s="902">
        <v>1240.4</v>
      </c>
      <c r="D132" s="903">
        <v>840</v>
      </c>
      <c r="E132" s="902">
        <v>210</v>
      </c>
      <c r="F132" s="904">
        <v>2.6</v>
      </c>
      <c r="G132" s="900"/>
      <c r="H132" s="905">
        <v>424.2</v>
      </c>
      <c r="I132" s="902">
        <v>1196.5</v>
      </c>
      <c r="J132" s="902">
        <v>840</v>
      </c>
      <c r="K132" s="902">
        <v>420</v>
      </c>
      <c r="L132" s="906">
        <v>2.7</v>
      </c>
    </row>
    <row r="133" spans="1:12" ht="12.75">
      <c r="A133" s="914" t="s">
        <v>1109</v>
      </c>
      <c r="B133" s="907">
        <v>180.9</v>
      </c>
      <c r="C133" s="902">
        <v>1321.6</v>
      </c>
      <c r="D133" s="902">
        <v>950</v>
      </c>
      <c r="E133" s="902">
        <v>237.5</v>
      </c>
      <c r="F133" s="906">
        <v>2.6</v>
      </c>
      <c r="G133" s="900"/>
      <c r="H133" s="905">
        <v>186.8</v>
      </c>
      <c r="I133" s="902">
        <v>1272.1</v>
      </c>
      <c r="J133" s="902">
        <v>950</v>
      </c>
      <c r="K133" s="902">
        <v>475</v>
      </c>
      <c r="L133" s="906">
        <v>2.7</v>
      </c>
    </row>
    <row r="134" spans="1:12" ht="12.75">
      <c r="A134" s="914" t="s">
        <v>1110</v>
      </c>
      <c r="B134" s="902">
        <v>233.4</v>
      </c>
      <c r="C134" s="902">
        <v>1341.6</v>
      </c>
      <c r="D134" s="903">
        <v>950</v>
      </c>
      <c r="E134" s="902">
        <v>237.5</v>
      </c>
      <c r="F134" s="904">
        <v>2.6</v>
      </c>
      <c r="G134" s="900"/>
      <c r="H134" s="905">
        <v>239.8</v>
      </c>
      <c r="I134" s="902">
        <v>1286.3</v>
      </c>
      <c r="J134" s="902">
        <v>935</v>
      </c>
      <c r="K134" s="902">
        <v>465</v>
      </c>
      <c r="L134" s="906">
        <v>2.7</v>
      </c>
    </row>
    <row r="135" spans="1:12" ht="12.75">
      <c r="A135" s="914" t="s">
        <v>1111</v>
      </c>
      <c r="B135" s="902">
        <v>270.4</v>
      </c>
      <c r="C135" s="902">
        <v>1351.6</v>
      </c>
      <c r="D135" s="903">
        <v>950</v>
      </c>
      <c r="E135" s="902">
        <v>237.5</v>
      </c>
      <c r="F135" s="904">
        <v>2.6</v>
      </c>
      <c r="G135" s="900"/>
      <c r="H135" s="905">
        <v>277.7</v>
      </c>
      <c r="I135" s="902">
        <v>1299.2</v>
      </c>
      <c r="J135" s="902">
        <v>945</v>
      </c>
      <c r="K135" s="902">
        <v>475</v>
      </c>
      <c r="L135" s="906">
        <v>2.7</v>
      </c>
    </row>
    <row r="136" spans="1:12" ht="12.75">
      <c r="A136" s="914" t="s">
        <v>1112</v>
      </c>
      <c r="B136" s="902">
        <v>308.6</v>
      </c>
      <c r="C136" s="902">
        <v>1361.6</v>
      </c>
      <c r="D136" s="903">
        <v>950</v>
      </c>
      <c r="E136" s="902">
        <v>237.5</v>
      </c>
      <c r="F136" s="904">
        <v>2.6</v>
      </c>
      <c r="G136" s="900"/>
      <c r="H136" s="905">
        <v>316.7</v>
      </c>
      <c r="I136" s="902">
        <v>1315</v>
      </c>
      <c r="J136" s="902">
        <v>955</v>
      </c>
      <c r="K136" s="902">
        <v>475</v>
      </c>
      <c r="L136" s="906">
        <v>2.7</v>
      </c>
    </row>
    <row r="137" spans="1:12" ht="12.75">
      <c r="A137" s="914" t="s">
        <v>2174</v>
      </c>
      <c r="B137" s="902">
        <v>362.2</v>
      </c>
      <c r="C137" s="902">
        <v>1373.6</v>
      </c>
      <c r="D137" s="903">
        <v>950</v>
      </c>
      <c r="E137" s="902">
        <v>237.5</v>
      </c>
      <c r="F137" s="904">
        <v>2.7</v>
      </c>
      <c r="G137" s="900"/>
      <c r="H137" s="905">
        <v>372</v>
      </c>
      <c r="I137" s="902">
        <v>1324.1</v>
      </c>
      <c r="J137" s="902">
        <v>950</v>
      </c>
      <c r="K137" s="902">
        <v>475</v>
      </c>
      <c r="L137" s="906">
        <v>2.8</v>
      </c>
    </row>
    <row r="138" spans="1:12" ht="12.75">
      <c r="A138" s="914" t="s">
        <v>2175</v>
      </c>
      <c r="B138" s="902">
        <v>431.8</v>
      </c>
      <c r="C138" s="902">
        <v>1389.6</v>
      </c>
      <c r="D138" s="903">
        <v>950</v>
      </c>
      <c r="E138" s="902">
        <v>237.5</v>
      </c>
      <c r="F138" s="904">
        <v>2.7</v>
      </c>
      <c r="G138" s="900"/>
      <c r="H138" s="905">
        <v>443.6</v>
      </c>
      <c r="I138" s="902">
        <v>1340.1</v>
      </c>
      <c r="J138" s="902">
        <v>950</v>
      </c>
      <c r="K138" s="902">
        <v>475</v>
      </c>
      <c r="L138" s="906">
        <v>2.8</v>
      </c>
    </row>
    <row r="139" spans="1:12" ht="12.75">
      <c r="A139" s="914" t="s">
        <v>1113</v>
      </c>
      <c r="B139" s="907">
        <v>201.5</v>
      </c>
      <c r="C139" s="902">
        <v>1470.1</v>
      </c>
      <c r="D139" s="902">
        <v>1050</v>
      </c>
      <c r="E139" s="902">
        <v>262.5</v>
      </c>
      <c r="F139" s="906">
        <v>2.7</v>
      </c>
      <c r="G139" s="900"/>
      <c r="H139" s="905">
        <v>208.4</v>
      </c>
      <c r="I139" s="902">
        <v>1415.4</v>
      </c>
      <c r="J139" s="902">
        <v>1050</v>
      </c>
      <c r="K139" s="902">
        <v>525</v>
      </c>
      <c r="L139" s="906">
        <v>2.8</v>
      </c>
    </row>
    <row r="140" spans="1:12" ht="12.75">
      <c r="A140" s="914" t="s">
        <v>1114</v>
      </c>
      <c r="B140" s="902">
        <v>251.6</v>
      </c>
      <c r="C140" s="902">
        <v>1490.1</v>
      </c>
      <c r="D140" s="903">
        <v>1050</v>
      </c>
      <c r="E140" s="902">
        <v>262.5</v>
      </c>
      <c r="F140" s="904">
        <v>2.8</v>
      </c>
      <c r="G140" s="900"/>
      <c r="H140" s="905">
        <v>258.8</v>
      </c>
      <c r="I140" s="902">
        <v>1435.4</v>
      </c>
      <c r="J140" s="902">
        <v>1050</v>
      </c>
      <c r="K140" s="902">
        <v>525</v>
      </c>
      <c r="L140" s="906">
        <v>2.9</v>
      </c>
    </row>
    <row r="141" spans="1:12" ht="12.75">
      <c r="A141" s="914" t="s">
        <v>1115</v>
      </c>
      <c r="B141" s="902">
        <v>290.2</v>
      </c>
      <c r="C141" s="902">
        <v>1500.1</v>
      </c>
      <c r="D141" s="903">
        <v>1050</v>
      </c>
      <c r="E141" s="902">
        <v>262.5</v>
      </c>
      <c r="F141" s="904">
        <v>2.8</v>
      </c>
      <c r="G141" s="900"/>
      <c r="H141" s="905">
        <v>298.5</v>
      </c>
      <c r="I141" s="902">
        <v>1445.4</v>
      </c>
      <c r="J141" s="902">
        <v>1050</v>
      </c>
      <c r="K141" s="902">
        <v>525</v>
      </c>
      <c r="L141" s="906">
        <v>2.9</v>
      </c>
    </row>
    <row r="142" spans="1:12" ht="12.75">
      <c r="A142" s="914" t="s">
        <v>1116</v>
      </c>
      <c r="B142" s="902">
        <v>322.4</v>
      </c>
      <c r="C142" s="902">
        <v>1508.1</v>
      </c>
      <c r="D142" s="903">
        <v>1050</v>
      </c>
      <c r="E142" s="902">
        <v>262.5</v>
      </c>
      <c r="F142" s="904">
        <v>2.8</v>
      </c>
      <c r="G142" s="900"/>
      <c r="H142" s="905">
        <v>331.5</v>
      </c>
      <c r="I142" s="902">
        <v>1453.4</v>
      </c>
      <c r="J142" s="902">
        <v>1050</v>
      </c>
      <c r="K142" s="902">
        <v>525</v>
      </c>
      <c r="L142" s="906">
        <v>2.9</v>
      </c>
    </row>
    <row r="143" spans="1:12" ht="12.75">
      <c r="A143" s="914" t="s">
        <v>1019</v>
      </c>
      <c r="B143" s="902">
        <v>362.1</v>
      </c>
      <c r="C143" s="902">
        <v>1516.1</v>
      </c>
      <c r="D143" s="903">
        <v>1050</v>
      </c>
      <c r="E143" s="902">
        <v>262.5</v>
      </c>
      <c r="F143" s="904">
        <v>2.8</v>
      </c>
      <c r="G143" s="900"/>
      <c r="H143" s="905">
        <v>372.7</v>
      </c>
      <c r="I143" s="902">
        <v>1461.4</v>
      </c>
      <c r="J143" s="902">
        <v>1050</v>
      </c>
      <c r="K143" s="902">
        <v>525</v>
      </c>
      <c r="L143" s="906">
        <v>2.9</v>
      </c>
    </row>
    <row r="144" spans="1:12" ht="12.75">
      <c r="A144" s="914" t="s">
        <v>658</v>
      </c>
      <c r="B144" s="902">
        <v>377.8</v>
      </c>
      <c r="C144" s="902">
        <v>1520.1</v>
      </c>
      <c r="D144" s="903">
        <v>1050</v>
      </c>
      <c r="E144" s="902">
        <v>262.5</v>
      </c>
      <c r="F144" s="904">
        <v>2.8</v>
      </c>
      <c r="G144" s="900"/>
      <c r="H144" s="905">
        <v>388.7</v>
      </c>
      <c r="I144" s="902">
        <v>1465.4</v>
      </c>
      <c r="J144" s="902">
        <v>1050</v>
      </c>
      <c r="K144" s="902">
        <v>525</v>
      </c>
      <c r="L144" s="906">
        <v>3</v>
      </c>
    </row>
    <row r="145" spans="1:12" ht="12.75">
      <c r="A145" s="914" t="s">
        <v>659</v>
      </c>
      <c r="B145" s="902">
        <v>450.7</v>
      </c>
      <c r="C145" s="902">
        <v>1536.1</v>
      </c>
      <c r="D145" s="903">
        <v>1050</v>
      </c>
      <c r="E145" s="902">
        <v>262.5</v>
      </c>
      <c r="F145" s="904">
        <v>2.9</v>
      </c>
      <c r="G145" s="900"/>
      <c r="H145" s="905">
        <v>463.7</v>
      </c>
      <c r="I145" s="902">
        <v>1481.4</v>
      </c>
      <c r="J145" s="902">
        <v>1050</v>
      </c>
      <c r="K145" s="902">
        <v>525</v>
      </c>
      <c r="L145" s="906">
        <v>3</v>
      </c>
    </row>
    <row r="146" spans="1:12" ht="13.5" thickBot="1">
      <c r="A146" s="915" t="s">
        <v>660</v>
      </c>
      <c r="B146" s="908">
        <v>534.7</v>
      </c>
      <c r="C146" s="908">
        <v>1556.1</v>
      </c>
      <c r="D146" s="909">
        <v>1050</v>
      </c>
      <c r="E146" s="908">
        <v>262.5</v>
      </c>
      <c r="F146" s="910">
        <v>2.9</v>
      </c>
      <c r="G146" s="900"/>
      <c r="H146" s="911">
        <v>549.9</v>
      </c>
      <c r="I146" s="908">
        <v>1501.4</v>
      </c>
      <c r="J146" s="908">
        <v>1050</v>
      </c>
      <c r="K146" s="908">
        <v>525</v>
      </c>
      <c r="L146" s="912">
        <v>3</v>
      </c>
    </row>
    <row r="147" spans="1:12" ht="21.75" thickBot="1" thickTop="1">
      <c r="A147" s="780" t="s">
        <v>656</v>
      </c>
      <c r="B147" s="769"/>
      <c r="C147" s="769"/>
      <c r="D147" s="769"/>
      <c r="E147" s="769"/>
      <c r="F147" s="769"/>
      <c r="G147" s="769"/>
      <c r="H147" s="769"/>
      <c r="I147" s="769"/>
      <c r="J147" s="769"/>
      <c r="K147" s="769"/>
      <c r="L147" s="769"/>
    </row>
    <row r="148" spans="1:12" ht="12.75">
      <c r="A148" s="913" t="s">
        <v>2176</v>
      </c>
      <c r="B148" s="898">
        <v>319.3</v>
      </c>
      <c r="C148" s="898">
        <v>1387.4</v>
      </c>
      <c r="D148" s="919">
        <v>999</v>
      </c>
      <c r="E148" s="898">
        <v>249.75</v>
      </c>
      <c r="F148" s="899">
        <v>3.1</v>
      </c>
      <c r="G148" s="900"/>
      <c r="H148" s="901">
        <v>327.8</v>
      </c>
      <c r="I148" s="920">
        <v>1318.4</v>
      </c>
      <c r="J148" s="898">
        <v>960</v>
      </c>
      <c r="K148" s="898">
        <v>480</v>
      </c>
      <c r="L148" s="899">
        <v>3.2</v>
      </c>
    </row>
    <row r="149" spans="1:12" ht="12.75">
      <c r="A149" s="914" t="s">
        <v>2177</v>
      </c>
      <c r="B149" s="902">
        <v>340.3</v>
      </c>
      <c r="C149" s="902">
        <v>1391.4</v>
      </c>
      <c r="D149" s="903">
        <v>999</v>
      </c>
      <c r="E149" s="902">
        <v>249.75</v>
      </c>
      <c r="F149" s="906">
        <v>3.1</v>
      </c>
      <c r="G149" s="900"/>
      <c r="H149" s="905">
        <v>348.7</v>
      </c>
      <c r="I149" s="904">
        <v>1339.3</v>
      </c>
      <c r="J149" s="902">
        <v>999</v>
      </c>
      <c r="K149" s="902">
        <v>499.5</v>
      </c>
      <c r="L149" s="906">
        <v>3.2</v>
      </c>
    </row>
    <row r="150" spans="1:12" ht="12.75">
      <c r="A150" s="914" t="s">
        <v>2178</v>
      </c>
      <c r="B150" s="902">
        <v>361.5</v>
      </c>
      <c r="C150" s="902">
        <v>1396.4</v>
      </c>
      <c r="D150" s="903">
        <v>999</v>
      </c>
      <c r="E150" s="902">
        <v>249.75</v>
      </c>
      <c r="F150" s="906">
        <v>3.1</v>
      </c>
      <c r="G150" s="900"/>
      <c r="H150" s="905">
        <v>370.3</v>
      </c>
      <c r="I150" s="904">
        <v>1344.3</v>
      </c>
      <c r="J150" s="902">
        <v>999</v>
      </c>
      <c r="K150" s="902">
        <v>499.5</v>
      </c>
      <c r="L150" s="906">
        <v>3.2</v>
      </c>
    </row>
    <row r="151" spans="1:12" ht="12.75">
      <c r="A151" s="914" t="s">
        <v>2179</v>
      </c>
      <c r="B151" s="902">
        <v>391.1</v>
      </c>
      <c r="C151" s="902">
        <v>1403.4</v>
      </c>
      <c r="D151" s="903">
        <v>999</v>
      </c>
      <c r="E151" s="902">
        <v>249.75</v>
      </c>
      <c r="F151" s="906">
        <v>3.2</v>
      </c>
      <c r="G151" s="900"/>
      <c r="H151" s="905">
        <v>400.8</v>
      </c>
      <c r="I151" s="904">
        <v>1341.7</v>
      </c>
      <c r="J151" s="902">
        <v>975</v>
      </c>
      <c r="K151" s="902">
        <v>485</v>
      </c>
      <c r="L151" s="906">
        <v>3.3</v>
      </c>
    </row>
    <row r="152" spans="1:12" ht="12.75">
      <c r="A152" s="914" t="s">
        <v>2180</v>
      </c>
      <c r="B152" s="902">
        <v>418.4</v>
      </c>
      <c r="C152" s="902">
        <v>1408.4</v>
      </c>
      <c r="D152" s="903">
        <v>999</v>
      </c>
      <c r="E152" s="902">
        <v>249.75</v>
      </c>
      <c r="F152" s="906">
        <v>3.2</v>
      </c>
      <c r="G152" s="900"/>
      <c r="H152" s="905">
        <v>428.3</v>
      </c>
      <c r="I152" s="904">
        <v>1356.3</v>
      </c>
      <c r="J152" s="902">
        <v>999</v>
      </c>
      <c r="K152" s="902">
        <v>499.5</v>
      </c>
      <c r="L152" s="906">
        <v>3.3</v>
      </c>
    </row>
    <row r="153" spans="1:12" ht="12.75">
      <c r="A153" s="914" t="s">
        <v>2181</v>
      </c>
      <c r="B153" s="902">
        <v>456.7</v>
      </c>
      <c r="C153" s="902">
        <v>1417.4</v>
      </c>
      <c r="D153" s="903">
        <v>999</v>
      </c>
      <c r="E153" s="902">
        <v>249.75</v>
      </c>
      <c r="F153" s="906">
        <v>3.2</v>
      </c>
      <c r="G153" s="900"/>
      <c r="H153" s="905">
        <v>467.4</v>
      </c>
      <c r="I153" s="904">
        <v>1365.3</v>
      </c>
      <c r="J153" s="902">
        <v>999</v>
      </c>
      <c r="K153" s="902">
        <v>499.5</v>
      </c>
      <c r="L153" s="906">
        <v>3.3</v>
      </c>
    </row>
    <row r="154" spans="1:12" ht="12.75">
      <c r="A154" s="914" t="s">
        <v>2182</v>
      </c>
      <c r="B154" s="902">
        <v>499.9</v>
      </c>
      <c r="C154" s="902">
        <v>1425.4</v>
      </c>
      <c r="D154" s="903">
        <v>999</v>
      </c>
      <c r="E154" s="902">
        <v>249.75</v>
      </c>
      <c r="F154" s="906">
        <v>3.2</v>
      </c>
      <c r="G154" s="900"/>
      <c r="H154" s="905">
        <v>511.6</v>
      </c>
      <c r="I154" s="904">
        <v>1373.7</v>
      </c>
      <c r="J154" s="902">
        <v>1000</v>
      </c>
      <c r="K154" s="902">
        <v>500</v>
      </c>
      <c r="L154" s="906">
        <v>3.3</v>
      </c>
    </row>
    <row r="155" spans="1:12" ht="12.75">
      <c r="A155" s="914" t="s">
        <v>2183</v>
      </c>
      <c r="B155" s="902">
        <v>548</v>
      </c>
      <c r="C155" s="902">
        <v>1435.4</v>
      </c>
      <c r="D155" s="903">
        <v>999</v>
      </c>
      <c r="E155" s="902">
        <v>249.75</v>
      </c>
      <c r="F155" s="906">
        <v>3.2</v>
      </c>
      <c r="G155" s="900"/>
      <c r="H155" s="905">
        <v>560.8</v>
      </c>
      <c r="I155" s="904">
        <v>1383.3</v>
      </c>
      <c r="J155" s="902">
        <v>999</v>
      </c>
      <c r="K155" s="902">
        <v>499.5</v>
      </c>
      <c r="L155" s="906">
        <v>3.3</v>
      </c>
    </row>
    <row r="156" spans="1:12" ht="12.75">
      <c r="A156" s="914" t="s">
        <v>2184</v>
      </c>
      <c r="B156" s="902">
        <v>611.8</v>
      </c>
      <c r="C156" s="902">
        <v>1447.4</v>
      </c>
      <c r="D156" s="903">
        <v>999</v>
      </c>
      <c r="E156" s="902">
        <v>249.75</v>
      </c>
      <c r="F156" s="906">
        <v>3.3</v>
      </c>
      <c r="G156" s="900"/>
      <c r="H156" s="905">
        <v>625.5</v>
      </c>
      <c r="I156" s="904">
        <v>1404.4</v>
      </c>
      <c r="J156" s="902">
        <v>1020</v>
      </c>
      <c r="K156" s="902">
        <v>510</v>
      </c>
      <c r="L156" s="906">
        <v>3.4</v>
      </c>
    </row>
    <row r="157" spans="1:12" ht="12.75">
      <c r="A157" s="914" t="s">
        <v>2185</v>
      </c>
      <c r="B157" s="902">
        <v>734.3</v>
      </c>
      <c r="C157" s="902">
        <v>1471.4</v>
      </c>
      <c r="D157" s="903">
        <v>999</v>
      </c>
      <c r="E157" s="902">
        <v>249.75</v>
      </c>
      <c r="F157" s="906">
        <v>3.3</v>
      </c>
      <c r="G157" s="900"/>
      <c r="H157" s="905">
        <v>749.9</v>
      </c>
      <c r="I157" s="904">
        <v>1438.5</v>
      </c>
      <c r="J157" s="902">
        <v>1045</v>
      </c>
      <c r="K157" s="902">
        <v>525</v>
      </c>
      <c r="L157" s="906">
        <v>3.4</v>
      </c>
    </row>
    <row r="158" spans="1:12" ht="12.75">
      <c r="A158" s="914" t="s">
        <v>2186</v>
      </c>
      <c r="B158" s="902">
        <v>906.5</v>
      </c>
      <c r="C158" s="902">
        <v>1503.4</v>
      </c>
      <c r="D158" s="903">
        <v>999</v>
      </c>
      <c r="E158" s="902">
        <v>249.75</v>
      </c>
      <c r="F158" s="906">
        <v>3.4</v>
      </c>
      <c r="G158" s="900"/>
      <c r="H158" s="905">
        <v>924.3</v>
      </c>
      <c r="I158" s="904">
        <v>1486.4</v>
      </c>
      <c r="J158" s="902">
        <v>1080</v>
      </c>
      <c r="K158" s="902">
        <v>540</v>
      </c>
      <c r="L158" s="906">
        <v>3.5</v>
      </c>
    </row>
    <row r="159" spans="1:12" ht="12.75">
      <c r="A159" s="914" t="s">
        <v>1025</v>
      </c>
      <c r="B159" s="902">
        <v>275.1</v>
      </c>
      <c r="C159" s="902">
        <v>1482.1</v>
      </c>
      <c r="D159" s="903">
        <v>1050</v>
      </c>
      <c r="E159" s="902">
        <v>262.5</v>
      </c>
      <c r="F159" s="906">
        <v>3.2</v>
      </c>
      <c r="G159" s="900"/>
      <c r="H159" s="905">
        <v>282.3</v>
      </c>
      <c r="I159" s="904">
        <v>1427.4</v>
      </c>
      <c r="J159" s="902">
        <v>1050</v>
      </c>
      <c r="K159" s="902">
        <v>525</v>
      </c>
      <c r="L159" s="906">
        <v>3.3</v>
      </c>
    </row>
    <row r="160" spans="1:12" ht="12.75">
      <c r="A160" s="914" t="s">
        <v>1117</v>
      </c>
      <c r="B160" s="902">
        <v>300.3</v>
      </c>
      <c r="C160" s="902">
        <v>1490.1</v>
      </c>
      <c r="D160" s="903">
        <v>1050</v>
      </c>
      <c r="E160" s="902">
        <v>262.5</v>
      </c>
      <c r="F160" s="906">
        <v>3.2</v>
      </c>
      <c r="G160" s="900"/>
      <c r="H160" s="905">
        <v>307.5</v>
      </c>
      <c r="I160" s="904">
        <v>1431.1</v>
      </c>
      <c r="J160" s="902">
        <v>1040</v>
      </c>
      <c r="K160" s="902">
        <v>520</v>
      </c>
      <c r="L160" s="906">
        <v>3.3</v>
      </c>
    </row>
    <row r="161" spans="1:12" ht="12.75">
      <c r="A161" s="914" t="s">
        <v>1118</v>
      </c>
      <c r="B161" s="902">
        <v>346.7</v>
      </c>
      <c r="C161" s="902">
        <v>1500.1</v>
      </c>
      <c r="D161" s="903">
        <v>1050</v>
      </c>
      <c r="E161" s="902">
        <v>262.5</v>
      </c>
      <c r="F161" s="906">
        <v>3.2</v>
      </c>
      <c r="G161" s="900"/>
      <c r="H161" s="905">
        <v>355</v>
      </c>
      <c r="I161" s="904">
        <v>1443.9</v>
      </c>
      <c r="J161" s="902">
        <v>1050</v>
      </c>
      <c r="K161" s="902">
        <v>530</v>
      </c>
      <c r="L161" s="906">
        <v>3.3</v>
      </c>
    </row>
    <row r="162" spans="1:12" ht="12.75">
      <c r="A162" s="914" t="s">
        <v>1119</v>
      </c>
      <c r="B162" s="902">
        <v>385.2</v>
      </c>
      <c r="C162" s="902">
        <v>1508.1</v>
      </c>
      <c r="D162" s="903">
        <v>1050</v>
      </c>
      <c r="E162" s="902">
        <v>262.5</v>
      </c>
      <c r="F162" s="906">
        <v>3.2</v>
      </c>
      <c r="G162" s="900"/>
      <c r="H162" s="905">
        <v>394.1</v>
      </c>
      <c r="I162" s="904">
        <v>1457.7</v>
      </c>
      <c r="J162" s="902">
        <v>1060</v>
      </c>
      <c r="K162" s="902">
        <v>530</v>
      </c>
      <c r="L162" s="906">
        <v>3.3</v>
      </c>
    </row>
    <row r="163" spans="1:12" ht="12.75">
      <c r="A163" s="914" t="s">
        <v>657</v>
      </c>
      <c r="B163" s="902">
        <v>445.3</v>
      </c>
      <c r="C163" s="902">
        <v>1518.1</v>
      </c>
      <c r="D163" s="903">
        <v>1050</v>
      </c>
      <c r="E163" s="902">
        <v>262.5</v>
      </c>
      <c r="F163" s="906">
        <v>3.2</v>
      </c>
      <c r="G163" s="900"/>
      <c r="H163" s="905">
        <v>456</v>
      </c>
      <c r="I163" s="904">
        <v>1470.6</v>
      </c>
      <c r="J163" s="902">
        <v>1070</v>
      </c>
      <c r="K163" s="902">
        <v>540</v>
      </c>
      <c r="L163" s="906">
        <v>3.3</v>
      </c>
    </row>
    <row r="164" spans="1:12" ht="12.75">
      <c r="A164" s="914" t="s">
        <v>2187</v>
      </c>
      <c r="B164" s="902">
        <v>517.1</v>
      </c>
      <c r="C164" s="902">
        <v>1532.1</v>
      </c>
      <c r="D164" s="903">
        <v>1050</v>
      </c>
      <c r="E164" s="902">
        <v>262.5</v>
      </c>
      <c r="F164" s="906">
        <v>3.3</v>
      </c>
      <c r="G164" s="900"/>
      <c r="H164" s="905">
        <v>529.2</v>
      </c>
      <c r="I164" s="904">
        <v>1491.8</v>
      </c>
      <c r="J164" s="902">
        <v>1085</v>
      </c>
      <c r="K164" s="902">
        <v>545</v>
      </c>
      <c r="L164" s="906">
        <v>3.4</v>
      </c>
    </row>
    <row r="165" spans="1:12" ht="12.75">
      <c r="A165" s="914" t="s">
        <v>2188</v>
      </c>
      <c r="B165" s="902">
        <v>599.2</v>
      </c>
      <c r="C165" s="902">
        <v>1548.1</v>
      </c>
      <c r="D165" s="903">
        <v>1050</v>
      </c>
      <c r="E165" s="902">
        <v>262.5</v>
      </c>
      <c r="F165" s="906">
        <v>3.3</v>
      </c>
      <c r="G165" s="900"/>
      <c r="H165" s="905">
        <v>612.8</v>
      </c>
      <c r="I165" s="904">
        <v>1515.1</v>
      </c>
      <c r="J165" s="902">
        <v>1100</v>
      </c>
      <c r="K165" s="902">
        <v>550</v>
      </c>
      <c r="L165" s="906">
        <v>3.4</v>
      </c>
    </row>
    <row r="166" spans="1:12" ht="12.75">
      <c r="A166" s="914" t="s">
        <v>2189</v>
      </c>
      <c r="B166" s="902">
        <v>699.6</v>
      </c>
      <c r="C166" s="902">
        <v>1568.1</v>
      </c>
      <c r="D166" s="903">
        <v>1050</v>
      </c>
      <c r="E166" s="902">
        <v>262.5</v>
      </c>
      <c r="F166" s="906">
        <v>3.4</v>
      </c>
      <c r="G166" s="900"/>
      <c r="H166" s="905">
        <v>714.6</v>
      </c>
      <c r="I166" s="904">
        <v>1543.7</v>
      </c>
      <c r="J166" s="902">
        <v>1120</v>
      </c>
      <c r="K166" s="902">
        <v>560</v>
      </c>
      <c r="L166" s="906">
        <v>3.5</v>
      </c>
    </row>
    <row r="167" spans="1:12" ht="12.75">
      <c r="A167" s="914" t="s">
        <v>2190</v>
      </c>
      <c r="B167" s="902">
        <v>826.3</v>
      </c>
      <c r="C167" s="902">
        <v>1592.1</v>
      </c>
      <c r="D167" s="903">
        <v>1050</v>
      </c>
      <c r="E167" s="902">
        <v>262.5</v>
      </c>
      <c r="F167" s="906">
        <v>3.4</v>
      </c>
      <c r="G167" s="900"/>
      <c r="H167" s="905">
        <v>843.1</v>
      </c>
      <c r="I167" s="904">
        <v>1577.8</v>
      </c>
      <c r="J167" s="902">
        <v>1145</v>
      </c>
      <c r="K167" s="902">
        <v>575</v>
      </c>
      <c r="L167" s="906">
        <v>3.5</v>
      </c>
    </row>
    <row r="168" spans="1:12" ht="12.75">
      <c r="A168" s="914" t="s">
        <v>1120</v>
      </c>
      <c r="B168" s="902">
        <v>317.9</v>
      </c>
      <c r="C168" s="902">
        <v>1640.9</v>
      </c>
      <c r="D168" s="903">
        <v>1155</v>
      </c>
      <c r="E168" s="902">
        <v>288.75</v>
      </c>
      <c r="F168" s="906">
        <v>3.4</v>
      </c>
      <c r="G168" s="900"/>
      <c r="H168" s="905">
        <v>326.7</v>
      </c>
      <c r="I168" s="902">
        <v>1575.8</v>
      </c>
      <c r="J168" s="902">
        <v>1145</v>
      </c>
      <c r="K168" s="902">
        <v>575</v>
      </c>
      <c r="L168" s="906">
        <v>3.5</v>
      </c>
    </row>
    <row r="169" spans="1:12" ht="12.75">
      <c r="A169" s="914" t="s">
        <v>1121</v>
      </c>
      <c r="B169" s="902">
        <v>362.7</v>
      </c>
      <c r="C169" s="902">
        <v>1650.9</v>
      </c>
      <c r="D169" s="903">
        <v>1155</v>
      </c>
      <c r="E169" s="902">
        <v>288.75</v>
      </c>
      <c r="F169" s="906">
        <v>3.4</v>
      </c>
      <c r="G169" s="900"/>
      <c r="H169" s="905">
        <v>372.3</v>
      </c>
      <c r="I169" s="902">
        <v>1591.6</v>
      </c>
      <c r="J169" s="902">
        <v>1155</v>
      </c>
      <c r="K169" s="902">
        <v>575</v>
      </c>
      <c r="L169" s="906">
        <v>3.5</v>
      </c>
    </row>
    <row r="170" spans="1:12" ht="12.75">
      <c r="A170" s="914" t="s">
        <v>1122</v>
      </c>
      <c r="B170" s="902">
        <v>402.5</v>
      </c>
      <c r="C170" s="902">
        <v>1658.9</v>
      </c>
      <c r="D170" s="903">
        <v>1155</v>
      </c>
      <c r="E170" s="902">
        <v>288.75</v>
      </c>
      <c r="F170" s="906">
        <v>3.4</v>
      </c>
      <c r="G170" s="900"/>
      <c r="H170" s="905">
        <v>412.9</v>
      </c>
      <c r="I170" s="902">
        <v>1602.5</v>
      </c>
      <c r="J170" s="902">
        <v>1165</v>
      </c>
      <c r="K170" s="902">
        <v>585</v>
      </c>
      <c r="L170" s="906">
        <v>3.5</v>
      </c>
    </row>
    <row r="171" spans="1:12" ht="13.5" thickBot="1">
      <c r="A171" s="915" t="s">
        <v>1123</v>
      </c>
      <c r="B171" s="908">
        <v>463</v>
      </c>
      <c r="C171" s="908">
        <v>1668.9</v>
      </c>
      <c r="D171" s="909">
        <v>1155</v>
      </c>
      <c r="E171" s="908">
        <v>288.75</v>
      </c>
      <c r="F171" s="912">
        <v>3.4</v>
      </c>
      <c r="G171" s="900"/>
      <c r="H171" s="911">
        <v>475</v>
      </c>
      <c r="I171" s="908">
        <v>1618.3</v>
      </c>
      <c r="J171" s="908">
        <v>1175</v>
      </c>
      <c r="K171" s="908">
        <v>585</v>
      </c>
      <c r="L171" s="912">
        <v>3.5</v>
      </c>
    </row>
    <row r="172" spans="1:12" ht="17.25" hidden="1" thickBot="1" thickTop="1">
      <c r="A172" s="785" t="s">
        <v>2785</v>
      </c>
      <c r="B172" s="786"/>
      <c r="C172" s="786"/>
      <c r="D172" s="787"/>
      <c r="E172" s="786"/>
      <c r="F172" s="788"/>
      <c r="G172" s="781"/>
      <c r="H172" s="786"/>
      <c r="I172" s="786"/>
      <c r="J172" s="789"/>
      <c r="K172" s="786"/>
      <c r="L172" s="790"/>
    </row>
    <row r="173" spans="1:12" ht="17.25" hidden="1" thickBot="1" thickTop="1">
      <c r="A173" s="775" t="s">
        <v>852</v>
      </c>
      <c r="B173" s="776"/>
      <c r="C173" s="776"/>
      <c r="D173" s="784"/>
      <c r="E173" s="776"/>
      <c r="F173" s="778"/>
      <c r="G173" s="781"/>
      <c r="H173" s="776"/>
      <c r="I173" s="776"/>
      <c r="J173" s="767"/>
      <c r="K173" s="776"/>
      <c r="L173" s="779"/>
    </row>
    <row r="174" spans="1:12" ht="17.25" hidden="1" thickBot="1" thickTop="1">
      <c r="A174" s="765" t="s">
        <v>2786</v>
      </c>
      <c r="B174" s="767"/>
      <c r="C174" s="767"/>
      <c r="D174" s="766"/>
      <c r="E174" s="767"/>
      <c r="F174" s="782"/>
      <c r="G174" s="781"/>
      <c r="H174" s="767"/>
      <c r="I174" s="767"/>
      <c r="J174" s="767"/>
      <c r="K174" s="791"/>
      <c r="L174" s="768"/>
    </row>
    <row r="175" spans="1:12" ht="17.25" hidden="1" thickBot="1" thickTop="1">
      <c r="A175" s="770" t="s">
        <v>853</v>
      </c>
      <c r="B175" s="771"/>
      <c r="C175" s="771"/>
      <c r="D175" s="783"/>
      <c r="E175" s="771"/>
      <c r="F175" s="773"/>
      <c r="G175" s="781"/>
      <c r="H175" s="771"/>
      <c r="I175" s="771"/>
      <c r="J175" s="767"/>
      <c r="K175" s="772"/>
      <c r="L175" s="774"/>
    </row>
    <row r="176" spans="1:12" ht="17.25" hidden="1" thickBot="1" thickTop="1">
      <c r="A176" s="775" t="s">
        <v>2787</v>
      </c>
      <c r="B176" s="776"/>
      <c r="C176" s="776"/>
      <c r="D176" s="784"/>
      <c r="E176" s="776"/>
      <c r="F176" s="778"/>
      <c r="G176" s="781"/>
      <c r="H176" s="776"/>
      <c r="I176" s="776"/>
      <c r="J176" s="767"/>
      <c r="K176" s="777"/>
      <c r="L176" s="779"/>
    </row>
    <row r="177" ht="13.5" thickTop="1">
      <c r="G177" s="723"/>
    </row>
    <row r="178" ht="12.75">
      <c r="G178" s="723"/>
    </row>
    <row r="179" ht="12.75">
      <c r="G179" s="723"/>
    </row>
    <row r="180" ht="12.75">
      <c r="G180" s="723"/>
    </row>
    <row r="181" ht="12.75">
      <c r="G181" s="723"/>
    </row>
  </sheetData>
  <mergeCells count="7">
    <mergeCell ref="A1:L1"/>
    <mergeCell ref="A2:L2"/>
    <mergeCell ref="B6:F6"/>
    <mergeCell ref="H6:L6"/>
    <mergeCell ref="A3:L3"/>
    <mergeCell ref="B5:F5"/>
    <mergeCell ref="H5:L5"/>
  </mergeCells>
  <printOptions horizontalCentered="1" verticalCentered="1"/>
  <pageMargins left="0.7480314960629921" right="0.7480314960629921" top="0.5118110236220472" bottom="0.8267716535433072" header="0.31496062992125984" footer="0.1968503937007874"/>
  <pageSetup fitToHeight="3" fitToWidth="1" horizontalDpi="600" verticalDpi="600" orientation="landscape" paperSize="9" scale="69"/>
  <headerFooter alignWithMargins="0">
    <oddHeader>&amp;C&amp;A&amp;RPage &amp;P</oddHeader>
  </headerFooter>
  <rowBreaks count="1" manualBreakCount="1">
    <brk id="132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9"/>
  <sheetViews>
    <sheetView zoomScale="75" zoomScaleNormal="75" workbookViewId="0" topLeftCell="A1">
      <selection activeCell="P6" sqref="P6"/>
    </sheetView>
  </sheetViews>
  <sheetFormatPr defaultColWidth="9.00390625" defaultRowHeight="12.75"/>
  <cols>
    <col min="1" max="1" width="17.875" style="793" customWidth="1"/>
    <col min="2" max="5" width="10.625" style="793" customWidth="1"/>
    <col min="6" max="6" width="11.625" style="793" customWidth="1"/>
    <col min="7" max="7" width="4.375" style="793" customWidth="1"/>
    <col min="8" max="12" width="10.00390625" style="793" customWidth="1"/>
    <col min="13" max="13" width="11.875" style="793" customWidth="1"/>
    <col min="14" max="16384" width="7.625" style="793" customWidth="1"/>
  </cols>
  <sheetData>
    <row r="1" spans="1:13" ht="62.25" customHeight="1">
      <c r="A1" s="1236" t="s">
        <v>486</v>
      </c>
      <c r="B1" s="1237"/>
      <c r="C1" s="1237"/>
      <c r="D1" s="1237"/>
      <c r="E1" s="1237"/>
      <c r="F1" s="1237"/>
      <c r="G1" s="792"/>
      <c r="H1" s="1236" t="s">
        <v>487</v>
      </c>
      <c r="I1" s="1237"/>
      <c r="J1" s="1237"/>
      <c r="K1" s="1237"/>
      <c r="L1" s="1237"/>
      <c r="M1" s="1237"/>
    </row>
    <row r="2" spans="1:13" ht="78" customHeight="1">
      <c r="A2" s="1236" t="s">
        <v>300</v>
      </c>
      <c r="B2" s="1237"/>
      <c r="C2" s="1237"/>
      <c r="D2" s="1237"/>
      <c r="E2" s="1237"/>
      <c r="F2" s="1237"/>
      <c r="G2" s="792"/>
      <c r="H2" s="1236" t="s">
        <v>1749</v>
      </c>
      <c r="I2" s="1237"/>
      <c r="J2" s="1237"/>
      <c r="K2" s="1237"/>
      <c r="L2" s="1237"/>
      <c r="M2" s="1237"/>
    </row>
    <row r="3" spans="1:13" ht="81.75" customHeight="1">
      <c r="A3" s="1236" t="s">
        <v>1750</v>
      </c>
      <c r="B3" s="1237"/>
      <c r="C3" s="1237"/>
      <c r="D3" s="1237"/>
      <c r="E3" s="1237"/>
      <c r="F3" s="1237"/>
      <c r="G3" s="792"/>
      <c r="H3" s="1238" t="s">
        <v>1751</v>
      </c>
      <c r="I3" s="1239"/>
      <c r="J3" s="1239"/>
      <c r="K3" s="1239"/>
      <c r="L3" s="1239"/>
      <c r="M3" s="1239"/>
    </row>
    <row r="4" spans="1:13" ht="81.75" customHeight="1">
      <c r="A4" s="1037"/>
      <c r="B4" s="1038"/>
      <c r="C4" s="1038"/>
      <c r="D4" s="1038"/>
      <c r="E4" s="1038"/>
      <c r="F4" s="1038"/>
      <c r="G4" s="792"/>
      <c r="H4" s="1040"/>
      <c r="I4" s="1041"/>
      <c r="J4" s="1041"/>
      <c r="K4" s="1041"/>
      <c r="L4" s="1041"/>
      <c r="M4" s="1041"/>
    </row>
    <row r="5" spans="1:13" ht="81.75" customHeight="1" thickBot="1">
      <c r="A5" s="1037"/>
      <c r="B5" s="1038"/>
      <c r="C5" s="1038"/>
      <c r="D5" s="1038"/>
      <c r="E5" s="1038"/>
      <c r="F5" s="1038"/>
      <c r="G5" s="792"/>
      <c r="H5" s="1040"/>
      <c r="I5" s="1041"/>
      <c r="J5" s="1041"/>
      <c r="K5" s="1041"/>
      <c r="L5" s="1041"/>
      <c r="M5" s="1041"/>
    </row>
    <row r="6" spans="1:13" ht="70.5" customHeight="1" thickTop="1">
      <c r="A6" s="1046" t="s">
        <v>652</v>
      </c>
      <c r="B6" s="1235" t="s">
        <v>255</v>
      </c>
      <c r="C6" s="1230"/>
      <c r="D6" s="1230"/>
      <c r="E6" s="1230"/>
      <c r="F6" s="1230"/>
      <c r="G6" s="986"/>
      <c r="H6" s="1230" t="s">
        <v>256</v>
      </c>
      <c r="I6" s="1230"/>
      <c r="J6" s="1230"/>
      <c r="K6" s="1230"/>
      <c r="L6" s="1230"/>
      <c r="M6" s="1231"/>
    </row>
    <row r="7" spans="1:13" ht="19.5" customHeight="1">
      <c r="A7" s="1047" t="s">
        <v>2704</v>
      </c>
      <c r="B7" s="1234" t="s">
        <v>1177</v>
      </c>
      <c r="C7" s="1232"/>
      <c r="D7" s="1232"/>
      <c r="E7" s="1232"/>
      <c r="F7" s="1232"/>
      <c r="G7" s="987"/>
      <c r="H7" s="1232" t="s">
        <v>1178</v>
      </c>
      <c r="I7" s="1232"/>
      <c r="J7" s="1232"/>
      <c r="K7" s="1232"/>
      <c r="L7" s="1232"/>
      <c r="M7" s="1233"/>
    </row>
    <row r="8" spans="1:13" ht="19.5" thickBot="1">
      <c r="A8" s="1048" t="s">
        <v>2705</v>
      </c>
      <c r="B8" s="988" t="s">
        <v>648</v>
      </c>
      <c r="C8" s="989" t="s">
        <v>1748</v>
      </c>
      <c r="D8" s="989" t="s">
        <v>1762</v>
      </c>
      <c r="E8" s="989" t="s">
        <v>651</v>
      </c>
      <c r="F8" s="990" t="s">
        <v>1747</v>
      </c>
      <c r="G8" s="986"/>
      <c r="H8" s="991" t="s">
        <v>1763</v>
      </c>
      <c r="I8" s="989" t="s">
        <v>648</v>
      </c>
      <c r="J8" s="989" t="s">
        <v>1748</v>
      </c>
      <c r="K8" s="989" t="s">
        <v>1762</v>
      </c>
      <c r="L8" s="989" t="s">
        <v>651</v>
      </c>
      <c r="M8" s="990" t="s">
        <v>1747</v>
      </c>
    </row>
    <row r="9" spans="1:13" ht="16.5" hidden="1" thickBot="1">
      <c r="A9" s="794" t="s">
        <v>865</v>
      </c>
      <c r="B9" s="795" t="e">
        <f>7850/1000^2*(2*#REF!*#REF!+(C9-2*#REF!)*#REF!+(4-PI())*#REF!^2-PI()*D9^2*#REF!/(4*(E9+D9)))</f>
        <v>#REF!</v>
      </c>
      <c r="C9" s="796" t="e">
        <f>#REF!+SQRT((D9-16)^2-E9^2)/2</f>
        <v>#REF!</v>
      </c>
      <c r="D9" s="797">
        <v>105</v>
      </c>
      <c r="E9" s="797">
        <f aca="true" t="shared" si="0" ref="E9:E20">0.25*D9</f>
        <v>26.25</v>
      </c>
      <c r="F9" s="798" t="e">
        <f>(1000*(2*(C9+2*#REF!)-2*#REF!+2*(PI()-4)*#REF!)-((1000/(D9+E9))*PI()*D9^2/2))/1000^2</f>
        <v>#REF!</v>
      </c>
      <c r="G9" s="799"/>
      <c r="H9" s="800"/>
      <c r="I9" s="795" t="e">
        <f>7850/1000^2*(2*#REF!*#REF!+(J9-2*#REF!)*#REF!+(4-PI())*#REF!^2-PI()*K9^2*#REF!/(4*(L9+K9)))</f>
        <v>#REF!</v>
      </c>
      <c r="J9" s="796" t="e">
        <f>#REF!+SQRT((K9-16)^2-L9^2)/2</f>
        <v>#REF!</v>
      </c>
      <c r="K9" s="797">
        <v>105</v>
      </c>
      <c r="L9" s="797">
        <f aca="true" t="shared" si="1" ref="L9:L20">0.25*K9</f>
        <v>26.25</v>
      </c>
      <c r="M9" s="801" t="e">
        <f>(1000*(2*(J9+2*#REF!)-2*#REF!+2*(PI()-4)*#REF!)-((1000/(K9+L9))*PI()*K9^2/2))/1000^2</f>
        <v>#REF!</v>
      </c>
    </row>
    <row r="10" spans="1:13" ht="16.5" hidden="1" thickBot="1">
      <c r="A10" s="802" t="s">
        <v>866</v>
      </c>
      <c r="B10" s="803" t="e">
        <f>7850/1000^2*(2*#REF!*#REF!+(C10-2*#REF!)*#REF!+(4-PI())*#REF!^2-PI()*D10^2*#REF!/(4*(E10+D10)))</f>
        <v>#REF!</v>
      </c>
      <c r="C10" s="804" t="e">
        <f>#REF!+SQRT((D10-16)^2-E10^2)/2</f>
        <v>#REF!</v>
      </c>
      <c r="D10" s="805">
        <v>105</v>
      </c>
      <c r="E10" s="805">
        <f t="shared" si="0"/>
        <v>26.25</v>
      </c>
      <c r="F10" s="806" t="e">
        <f>(1000*(2*(C10+2*#REF!)-2*#REF!+2*(PI()-4)*#REF!)-((1000/(D10+E10))*PI()*D10^2/2))/1000^2</f>
        <v>#REF!</v>
      </c>
      <c r="G10" s="799"/>
      <c r="H10" s="807"/>
      <c r="I10" s="803" t="e">
        <f>7850/1000^2*(2*#REF!*#REF!+(J10-2*#REF!)*#REF!+(4-PI())*#REF!^2-PI()*K10^2*#REF!/(4*(L10+K10)))</f>
        <v>#REF!</v>
      </c>
      <c r="J10" s="804" t="e">
        <f aca="true" t="shared" si="2" ref="J10:J40">B10+SQRT((K10-16)^2-L10^2)/2</f>
        <v>#REF!</v>
      </c>
      <c r="K10" s="805">
        <v>105</v>
      </c>
      <c r="L10" s="805">
        <f t="shared" si="1"/>
        <v>26.25</v>
      </c>
      <c r="M10" s="808" t="e">
        <f>(1000*(2*(J10+2*#REF!)-2*#REF!+2*(PI()-4)*#REF!)-((1000/(K10+L10))*PI()*K10^2/2))/1000^2</f>
        <v>#REF!</v>
      </c>
    </row>
    <row r="11" spans="1:13" ht="16.5" hidden="1" thickBot="1">
      <c r="A11" s="802" t="s">
        <v>867</v>
      </c>
      <c r="B11" s="803" t="e">
        <f>7850/1000^2*(2*#REF!*#REF!+(C11-2*#REF!)*#REF!+(4-PI())*#REF!^2-PI()*D11^2*#REF!/(4*(E11+D11)))</f>
        <v>#REF!</v>
      </c>
      <c r="C11" s="804" t="e">
        <f>#REF!+SQRT((D11-16)^2-E11^2)/2</f>
        <v>#REF!</v>
      </c>
      <c r="D11" s="805">
        <v>105</v>
      </c>
      <c r="E11" s="805">
        <f t="shared" si="0"/>
        <v>26.25</v>
      </c>
      <c r="F11" s="806" t="e">
        <f>(1000*(2*(C11+2*#REF!)-2*#REF!+2*(PI()-4)*#REF!)-((1000/(D11+E11))*PI()*D11^2/2))/1000^2</f>
        <v>#REF!</v>
      </c>
      <c r="G11" s="799"/>
      <c r="H11" s="807"/>
      <c r="I11" s="803" t="e">
        <f>7850/1000^2*(2*#REF!*#REF!+(J11-2*#REF!)*#REF!+(4-PI())*#REF!^2-PI()*K11^2*#REF!/(4*(L11+K11)))</f>
        <v>#REF!</v>
      </c>
      <c r="J11" s="804" t="e">
        <f t="shared" si="2"/>
        <v>#REF!</v>
      </c>
      <c r="K11" s="805">
        <v>105</v>
      </c>
      <c r="L11" s="805">
        <f t="shared" si="1"/>
        <v>26.25</v>
      </c>
      <c r="M11" s="808" t="e">
        <f>(1000*(2*(J11+2*#REF!)-2*#REF!+2*(PI()-4)*#REF!)-((1000/(K11+L11))*PI()*K11^2/2))/1000^2</f>
        <v>#REF!</v>
      </c>
    </row>
    <row r="12" spans="1:13" ht="16.5" hidden="1" thickBot="1">
      <c r="A12" s="809" t="s">
        <v>868</v>
      </c>
      <c r="B12" s="810" t="e">
        <f>7850/1000^2*(2*#REF!*#REF!+(C12-2*#REF!)*#REF!+(4-PI())*#REF!^2-PI()*D12^2*#REF!/(4*(E12+D12)))</f>
        <v>#REF!</v>
      </c>
      <c r="C12" s="811" t="e">
        <f>#REF!+SQRT((D12-16)^2-E12^2)/2</f>
        <v>#REF!</v>
      </c>
      <c r="D12" s="812">
        <v>105</v>
      </c>
      <c r="E12" s="812">
        <f t="shared" si="0"/>
        <v>26.25</v>
      </c>
      <c r="F12" s="813" t="e">
        <f>(1000*(2*(C12+2*#REF!)-2*#REF!+2*(PI()-4)*#REF!)-((1000/(D12+E12))*PI()*D12^2/2))/1000^2</f>
        <v>#REF!</v>
      </c>
      <c r="G12" s="799"/>
      <c r="H12" s="814"/>
      <c r="I12" s="810" t="e">
        <f>7850/1000^2*(2*#REF!*#REF!+(J12-2*#REF!)*#REF!+(4-PI())*#REF!^2-PI()*K12^2*#REF!/(4*(L12+K12)))</f>
        <v>#REF!</v>
      </c>
      <c r="J12" s="811" t="e">
        <f t="shared" si="2"/>
        <v>#REF!</v>
      </c>
      <c r="K12" s="812">
        <v>105</v>
      </c>
      <c r="L12" s="812">
        <f t="shared" si="1"/>
        <v>26.25</v>
      </c>
      <c r="M12" s="815" t="e">
        <f>(1000*(2*(J12+2*#REF!)-2*#REF!+2*(PI()-4)*#REF!)-((1000/(K12+L12))*PI()*K12^2/2))/1000^2</f>
        <v>#REF!</v>
      </c>
    </row>
    <row r="13" spans="1:13" ht="16.5" hidden="1" thickBot="1">
      <c r="A13" s="794" t="s">
        <v>869</v>
      </c>
      <c r="B13" s="795" t="e">
        <f>7850/1000^2*(2*#REF!*#REF!+(C13-2*#REF!)*#REF!+(4-PI())*#REF!^2-PI()*D13^2*#REF!/(4*(E13+D13)))</f>
        <v>#REF!</v>
      </c>
      <c r="C13" s="796" t="e">
        <f>#REF!+SQRT((D13-16)^2-E13^2)/2</f>
        <v>#REF!</v>
      </c>
      <c r="D13" s="797">
        <v>90</v>
      </c>
      <c r="E13" s="797">
        <f t="shared" si="0"/>
        <v>22.5</v>
      </c>
      <c r="F13" s="798" t="e">
        <f>(1000*(2*(C13+2*#REF!)-2*#REF!+2*(PI()-4)*#REF!)-((1000/(D13+E13))*PI()*D13^2/2))/1000^2</f>
        <v>#REF!</v>
      </c>
      <c r="G13" s="799"/>
      <c r="H13" s="800"/>
      <c r="I13" s="795" t="e">
        <f>7850/1000^2*(2*#REF!*#REF!+(J13-2*#REF!)*#REF!+(4-PI())*#REF!^2-PI()*K13^2*#REF!/(4*(L13+K13)))</f>
        <v>#REF!</v>
      </c>
      <c r="J13" s="796" t="e">
        <f t="shared" si="2"/>
        <v>#REF!</v>
      </c>
      <c r="K13" s="797">
        <v>90</v>
      </c>
      <c r="L13" s="797">
        <f t="shared" si="1"/>
        <v>22.5</v>
      </c>
      <c r="M13" s="801" t="e">
        <f>(1000*(2*(J13+2*#REF!)-2*#REF!+2*(PI()-4)*#REF!)-((1000/(K13+L13))*PI()*K13^2/2))/1000^2</f>
        <v>#REF!</v>
      </c>
    </row>
    <row r="14" spans="1:13" ht="16.5" hidden="1" thickBot="1">
      <c r="A14" s="802" t="s">
        <v>2067</v>
      </c>
      <c r="B14" s="803" t="e">
        <f>7850/1000^2*(2*#REF!*#REF!+(C14-2*#REF!)*#REF!+(4-PI())*#REF!^2-PI()*D14^2*#REF!/(4*(E14+D14)))</f>
        <v>#REF!</v>
      </c>
      <c r="C14" s="804" t="e">
        <f>#REF!+SQRT((D14-16)^2-E14^2)/2</f>
        <v>#REF!</v>
      </c>
      <c r="D14" s="805">
        <v>125</v>
      </c>
      <c r="E14" s="805">
        <f t="shared" si="0"/>
        <v>31.25</v>
      </c>
      <c r="F14" s="806" t="e">
        <f>(1000*(2*(C14+2*#REF!)-2*#REF!+2*(PI()-4)*#REF!)-((1000/(D14+E14))*PI()*D14^2/2))/1000^2</f>
        <v>#REF!</v>
      </c>
      <c r="G14" s="799"/>
      <c r="H14" s="807"/>
      <c r="I14" s="803" t="e">
        <f>7850/1000^2*(2*#REF!*#REF!+(J14-2*#REF!)*#REF!+(4-PI())*#REF!^2-PI()*K14^2*#REF!/(4*(L14+K14)))</f>
        <v>#REF!</v>
      </c>
      <c r="J14" s="804" t="e">
        <f t="shared" si="2"/>
        <v>#REF!</v>
      </c>
      <c r="K14" s="805">
        <v>125</v>
      </c>
      <c r="L14" s="805">
        <f t="shared" si="1"/>
        <v>31.25</v>
      </c>
      <c r="M14" s="808" t="e">
        <f>(1000*(2*(J14+2*#REF!)-2*#REF!+2*(PI()-4)*#REF!)-((1000/(K14+L14))*PI()*K14^2/2))/1000^2</f>
        <v>#REF!</v>
      </c>
    </row>
    <row r="15" spans="1:13" ht="16.5" hidden="1" thickBot="1">
      <c r="A15" s="802" t="s">
        <v>2068</v>
      </c>
      <c r="B15" s="803" t="e">
        <f>7850/1000^2*(2*#REF!*#REF!+(C15-2*#REF!)*#REF!+(4-PI())*#REF!^2-PI()*D15^2*#REF!/(4*(E15+D15)))</f>
        <v>#REF!</v>
      </c>
      <c r="C15" s="804" t="e">
        <f>#REF!+SQRT((D15-16)^2-E15^2)/2</f>
        <v>#REF!</v>
      </c>
      <c r="D15" s="805">
        <v>125</v>
      </c>
      <c r="E15" s="805">
        <f t="shared" si="0"/>
        <v>31.25</v>
      </c>
      <c r="F15" s="806" t="e">
        <f>(1000*(2*(C15+2*#REF!)-2*#REF!+2*(PI()-4)*#REF!)-((1000/(D15+E15))*PI()*D15^2/2))/1000^2</f>
        <v>#REF!</v>
      </c>
      <c r="G15" s="799"/>
      <c r="H15" s="807"/>
      <c r="I15" s="803" t="e">
        <f>7850/1000^2*(2*#REF!*#REF!+(J15-2*#REF!)*#REF!+(4-PI())*#REF!^2-PI()*K15^2*#REF!/(4*(L15+K15)))</f>
        <v>#REF!</v>
      </c>
      <c r="J15" s="804" t="e">
        <f t="shared" si="2"/>
        <v>#REF!</v>
      </c>
      <c r="K15" s="805">
        <v>125</v>
      </c>
      <c r="L15" s="805">
        <f t="shared" si="1"/>
        <v>31.25</v>
      </c>
      <c r="M15" s="808" t="e">
        <f>(1000*(2*(J15+2*#REF!)-2*#REF!+2*(PI()-4)*#REF!)-((1000/(K15+L15))*PI()*K15^2/2))/1000^2</f>
        <v>#REF!</v>
      </c>
    </row>
    <row r="16" spans="1:13" ht="16.5" hidden="1" thickBot="1">
      <c r="A16" s="809" t="s">
        <v>2069</v>
      </c>
      <c r="B16" s="810" t="e">
        <f>7850/1000^2*(2*#REF!*#REF!+(C16-2*#REF!)*#REF!+(4-PI())*#REF!^2-PI()*D16^2*#REF!/(4*(E16+D16)))</f>
        <v>#REF!</v>
      </c>
      <c r="C16" s="811" t="e">
        <f>#REF!+SQRT((D16-16)^2-E16^2)/2</f>
        <v>#REF!</v>
      </c>
      <c r="D16" s="812">
        <v>125</v>
      </c>
      <c r="E16" s="812">
        <f t="shared" si="0"/>
        <v>31.25</v>
      </c>
      <c r="F16" s="813" t="e">
        <f>(1000*(2*(C16+2*#REF!)-2*#REF!+2*(PI()-4)*#REF!)-((1000/(D16+E16))*PI()*D16^2/2))/1000^2</f>
        <v>#REF!</v>
      </c>
      <c r="G16" s="799"/>
      <c r="H16" s="814"/>
      <c r="I16" s="810" t="e">
        <f>7850/1000^2*(2*#REF!*#REF!+(J16-2*#REF!)*#REF!+(4-PI())*#REF!^2-PI()*K16^2*#REF!/(4*(L16+K16)))</f>
        <v>#REF!</v>
      </c>
      <c r="J16" s="811" t="e">
        <f t="shared" si="2"/>
        <v>#REF!</v>
      </c>
      <c r="K16" s="812">
        <v>125</v>
      </c>
      <c r="L16" s="812">
        <f t="shared" si="1"/>
        <v>31.25</v>
      </c>
      <c r="M16" s="815" t="e">
        <f>(1000*(2*(J16+2*#REF!)-2*#REF!+2*(PI()-4)*#REF!)-((1000/(K16+L16))*PI()*K16^2/2))/1000^2</f>
        <v>#REF!</v>
      </c>
    </row>
    <row r="17" spans="1:13" ht="16.5" hidden="1" thickBot="1">
      <c r="A17" s="794" t="s">
        <v>2070</v>
      </c>
      <c r="B17" s="795" t="e">
        <f>7850/1000^2*(2*#REF!*#REF!+(C17-2*#REF!)*#REF!+(4-PI())*#REF!^2-PI()*D17^2*#REF!/(4*(E17+D17)))</f>
        <v>#REF!</v>
      </c>
      <c r="C17" s="796" t="e">
        <f>#REF!+SQRT((D17-16)^2-E17^2)/2</f>
        <v>#REF!</v>
      </c>
      <c r="D17" s="797">
        <v>90</v>
      </c>
      <c r="E17" s="797">
        <f t="shared" si="0"/>
        <v>22.5</v>
      </c>
      <c r="F17" s="798" t="e">
        <f>(1000*(2*(C17+2*#REF!)-2*#REF!+2*(PI()-4)*#REF!)-((1000/(D17+E17))*PI()*D17^2/2))/1000^2</f>
        <v>#REF!</v>
      </c>
      <c r="G17" s="799"/>
      <c r="H17" s="800"/>
      <c r="I17" s="795" t="e">
        <f>7850/1000^2*(2*#REF!*#REF!+(J17-2*#REF!)*#REF!+(4-PI())*#REF!^2-PI()*K17^2*#REF!/(4*(L17+K17)))</f>
        <v>#REF!</v>
      </c>
      <c r="J17" s="796" t="e">
        <f t="shared" si="2"/>
        <v>#REF!</v>
      </c>
      <c r="K17" s="797">
        <v>90</v>
      </c>
      <c r="L17" s="797">
        <f t="shared" si="1"/>
        <v>22.5</v>
      </c>
      <c r="M17" s="801" t="e">
        <f>(1000*(2*(J17+2*#REF!)-2*#REF!+2*(PI()-4)*#REF!)-((1000/(K17+L17))*PI()*K17^2/2))/1000^2</f>
        <v>#REF!</v>
      </c>
    </row>
    <row r="18" spans="1:13" ht="16.5" hidden="1" thickBot="1">
      <c r="A18" s="802" t="s">
        <v>2071</v>
      </c>
      <c r="B18" s="803" t="e">
        <f>7850/1000^2*(2*#REF!*#REF!+(C18-2*#REF!)*#REF!+(4-PI())*#REF!^2-PI()*D18^2*#REF!/(4*(E18+D18)))</f>
        <v>#REF!</v>
      </c>
      <c r="C18" s="804" t="e">
        <f>#REF!+SQRT((D18-16)^2-E18^2)/2</f>
        <v>#REF!</v>
      </c>
      <c r="D18" s="805">
        <v>90</v>
      </c>
      <c r="E18" s="805">
        <f t="shared" si="0"/>
        <v>22.5</v>
      </c>
      <c r="F18" s="806" t="e">
        <f>(1000*(2*(C18+2*#REF!)-2*#REF!+2*(PI()-4)*#REF!)-((1000/(D18+E18))*PI()*D18^2/2))/1000^2</f>
        <v>#REF!</v>
      </c>
      <c r="G18" s="799"/>
      <c r="H18" s="807"/>
      <c r="I18" s="803" t="e">
        <f>7850/1000^2*(2*#REF!*#REF!+(J18-2*#REF!)*#REF!+(4-PI())*#REF!^2-PI()*K18^2*#REF!/(4*(L18+K18)))</f>
        <v>#REF!</v>
      </c>
      <c r="J18" s="804" t="e">
        <f t="shared" si="2"/>
        <v>#REF!</v>
      </c>
      <c r="K18" s="805">
        <v>90</v>
      </c>
      <c r="L18" s="805">
        <f t="shared" si="1"/>
        <v>22.5</v>
      </c>
      <c r="M18" s="808" t="e">
        <f>(1000*(2*(J18+2*#REF!)-2*#REF!+2*(PI()-4)*#REF!)-((1000/(K18+L18))*PI()*K18^2/2))/1000^2</f>
        <v>#REF!</v>
      </c>
    </row>
    <row r="19" spans="1:13" ht="16.5" hidden="1" thickBot="1">
      <c r="A19" s="802" t="s">
        <v>580</v>
      </c>
      <c r="B19" s="803" t="e">
        <f>7850/1000^2*(2*#REF!*#REF!+(C19-2*#REF!)*#REF!+(4-PI())*#REF!^2-PI()*D19^2*#REF!/(4*(E19+D19)))</f>
        <v>#REF!</v>
      </c>
      <c r="C19" s="804" t="e">
        <f>#REF!+SQRT((D19-16)^2-E19^2)/2</f>
        <v>#REF!</v>
      </c>
      <c r="D19" s="805">
        <v>90</v>
      </c>
      <c r="E19" s="805">
        <f t="shared" si="0"/>
        <v>22.5</v>
      </c>
      <c r="F19" s="806" t="e">
        <f>(1000*(2*(C19+2*#REF!)-2*#REF!+2*(PI()-4)*#REF!)-((1000/(D19+E19))*PI()*D19^2/2))/1000^2</f>
        <v>#REF!</v>
      </c>
      <c r="G19" s="799"/>
      <c r="H19" s="807"/>
      <c r="I19" s="803" t="e">
        <f>7850/1000^2*(2*#REF!*#REF!+(J19-2*#REF!)*#REF!+(4-PI())*#REF!^2-PI()*K19^2*#REF!/(4*(L19+K19)))</f>
        <v>#REF!</v>
      </c>
      <c r="J19" s="804" t="e">
        <f t="shared" si="2"/>
        <v>#REF!</v>
      </c>
      <c r="K19" s="805">
        <v>90</v>
      </c>
      <c r="L19" s="805">
        <f t="shared" si="1"/>
        <v>22.5</v>
      </c>
      <c r="M19" s="808" t="e">
        <f>(1000*(2*(J19+2*#REF!)-2*#REF!+2*(PI()-4)*#REF!)-((1000/(K19+L19))*PI()*K19^2/2))/1000^2</f>
        <v>#REF!</v>
      </c>
    </row>
    <row r="20" spans="1:13" ht="16.5" hidden="1" thickBot="1">
      <c r="A20" s="809" t="s">
        <v>581</v>
      </c>
      <c r="B20" s="810" t="e">
        <f>7850/1000^2*(2*#REF!*#REF!+(C20-2*#REF!)*#REF!+(4-PI())*#REF!^2-PI()*D20^2*#REF!/(4*(E20+D20)))</f>
        <v>#REF!</v>
      </c>
      <c r="C20" s="811" t="e">
        <f>#REF!+SQRT((D20-16)^2-E20^2)/2</f>
        <v>#REF!</v>
      </c>
      <c r="D20" s="812">
        <v>90</v>
      </c>
      <c r="E20" s="812">
        <f t="shared" si="0"/>
        <v>22.5</v>
      </c>
      <c r="F20" s="813" t="e">
        <f>(1000*(2*(C20+2*#REF!)-2*#REF!+2*(PI()-4)*#REF!)-((1000/(D20+E20))*PI()*D20^2/2))/1000^2</f>
        <v>#REF!</v>
      </c>
      <c r="G20" s="799"/>
      <c r="H20" s="814"/>
      <c r="I20" s="810" t="e">
        <f>7850/1000^2*(2*#REF!*#REF!+(J20-2*#REF!)*#REF!+(4-PI())*#REF!^2-PI()*K20^2*#REF!/(4*(L20+K20)))</f>
        <v>#REF!</v>
      </c>
      <c r="J20" s="811" t="e">
        <f t="shared" si="2"/>
        <v>#REF!</v>
      </c>
      <c r="K20" s="812">
        <v>90</v>
      </c>
      <c r="L20" s="812">
        <f t="shared" si="1"/>
        <v>22.5</v>
      </c>
      <c r="M20" s="815" t="e">
        <f>(1000*(2*(J20+2*#REF!)-2*#REF!+2*(PI()-4)*#REF!)-((1000/(K20+L20))*PI()*K20^2/2))/1000^2</f>
        <v>#REF!</v>
      </c>
    </row>
    <row r="21" spans="1:13" ht="16.5" hidden="1" thickBot="1">
      <c r="A21" s="794" t="s">
        <v>582</v>
      </c>
      <c r="B21" s="795" t="e">
        <f>7850/1000^2*(2*#REF!*#REF!+(C21-2*#REF!)*#REF!+(4-PI())*#REF!^2-PI()*D21^2*#REF!/(4*(E21+D21)))</f>
        <v>#REF!</v>
      </c>
      <c r="C21" s="796" t="e">
        <f>#REF!+SQRT((D21-16)^2-E21^2)/2</f>
        <v>#REF!</v>
      </c>
      <c r="D21" s="797">
        <v>115</v>
      </c>
      <c r="E21" s="797">
        <v>50</v>
      </c>
      <c r="F21" s="798" t="e">
        <f>(1000*(2*(C21+2*#REF!)-2*#REF!+2*(PI()-4)*#REF!)-((1000/(D21+E21))*PI()*D21^2/2))/1000^2</f>
        <v>#REF!</v>
      </c>
      <c r="G21" s="799"/>
      <c r="H21" s="800"/>
      <c r="I21" s="795" t="e">
        <f>7850/1000^2*(2*#REF!*#REF!+(J21-2*#REF!)*#REF!+(4-PI())*#REF!^2-PI()*K21^2*#REF!/(4*(L21+K21)))</f>
        <v>#REF!</v>
      </c>
      <c r="J21" s="796" t="e">
        <f t="shared" si="2"/>
        <v>#REF!</v>
      </c>
      <c r="K21" s="797">
        <v>115</v>
      </c>
      <c r="L21" s="797">
        <v>50</v>
      </c>
      <c r="M21" s="801" t="e">
        <f>(1000*(2*(J21+2*#REF!)-2*#REF!+2*(PI()-4)*#REF!)-((1000/(K21+L21))*PI()*K21^2/2))/1000^2</f>
        <v>#REF!</v>
      </c>
    </row>
    <row r="22" spans="1:13" ht="16.5" hidden="1" thickBot="1">
      <c r="A22" s="802" t="s">
        <v>583</v>
      </c>
      <c r="B22" s="803" t="e">
        <f>7850/1000^2*(2*#REF!*#REF!+(C22-2*#REF!)*#REF!+(4-PI())*#REF!^2-PI()*D22^2*#REF!/(4*(E22+D22)))</f>
        <v>#REF!</v>
      </c>
      <c r="C22" s="804" t="e">
        <f>#REF!+SQRT((D22-16)^2-E22^2)/2</f>
        <v>#REF!</v>
      </c>
      <c r="D22" s="805">
        <v>115</v>
      </c>
      <c r="E22" s="805">
        <v>50</v>
      </c>
      <c r="F22" s="806" t="e">
        <f>(1000*(2*(C22+2*#REF!)-2*#REF!+2*(PI()-4)*#REF!)-((1000/(D22+E22))*PI()*D22^2/2))/1000^2</f>
        <v>#REF!</v>
      </c>
      <c r="G22" s="799"/>
      <c r="H22" s="807"/>
      <c r="I22" s="803" t="e">
        <f>7850/1000^2*(2*#REF!*#REF!+(J22-2*#REF!)*#REF!+(4-PI())*#REF!^2-PI()*K22^2*#REF!/(4*(L22+K22)))</f>
        <v>#REF!</v>
      </c>
      <c r="J22" s="804" t="e">
        <f t="shared" si="2"/>
        <v>#REF!</v>
      </c>
      <c r="K22" s="805">
        <v>115</v>
      </c>
      <c r="L22" s="805">
        <v>50</v>
      </c>
      <c r="M22" s="808" t="e">
        <f>(1000*(2*(J22+2*#REF!)-2*#REF!+2*(PI()-4)*#REF!)-((1000/(K22+L22))*PI()*K22^2/2))/1000^2</f>
        <v>#REF!</v>
      </c>
    </row>
    <row r="23" spans="1:13" ht="16.5" hidden="1" thickBot="1">
      <c r="A23" s="802" t="s">
        <v>584</v>
      </c>
      <c r="B23" s="803" t="e">
        <f>7850/1000^2*(2*#REF!*#REF!+(C23-2*#REF!)*#REF!+(4-PI())*#REF!^2-PI()*D23^2*#REF!/(4*(E23+D23)))</f>
        <v>#REF!</v>
      </c>
      <c r="C23" s="804" t="e">
        <f>#REF!+SQRT((D23-16)^2-E23^2)/2</f>
        <v>#REF!</v>
      </c>
      <c r="D23" s="805">
        <v>115</v>
      </c>
      <c r="E23" s="805">
        <v>50</v>
      </c>
      <c r="F23" s="806" t="e">
        <f>(1000*(2*(C23+2*#REF!)-2*#REF!+2*(PI()-4)*#REF!)-((1000/(D23+E23))*PI()*D23^2/2))/1000^2</f>
        <v>#REF!</v>
      </c>
      <c r="G23" s="799"/>
      <c r="H23" s="807"/>
      <c r="I23" s="803" t="e">
        <f>7850/1000^2*(2*#REF!*#REF!+(J23-2*#REF!)*#REF!+(4-PI())*#REF!^2-PI()*K23^2*#REF!/(4*(L23+K23)))</f>
        <v>#REF!</v>
      </c>
      <c r="J23" s="804" t="e">
        <f t="shared" si="2"/>
        <v>#REF!</v>
      </c>
      <c r="K23" s="805">
        <v>115</v>
      </c>
      <c r="L23" s="805">
        <v>50</v>
      </c>
      <c r="M23" s="808" t="e">
        <f>(1000*(2*(J23+2*#REF!)-2*#REF!+2*(PI()-4)*#REF!)-((1000/(K23+L23))*PI()*K23^2/2))/1000^2</f>
        <v>#REF!</v>
      </c>
    </row>
    <row r="24" spans="1:13" ht="16.5" hidden="1" thickBot="1">
      <c r="A24" s="809" t="s">
        <v>435</v>
      </c>
      <c r="B24" s="810" t="e">
        <f>7850/1000^2*(2*#REF!*#REF!+(C24-2*#REF!)*#REF!+(4-PI())*#REF!^2-PI()*D24^2*#REF!/(4*(E24+D24)))</f>
        <v>#REF!</v>
      </c>
      <c r="C24" s="811" t="e">
        <f>#REF!+SQRT((D24-16)^2-E24^2)/2</f>
        <v>#REF!</v>
      </c>
      <c r="D24" s="812">
        <v>115</v>
      </c>
      <c r="E24" s="812">
        <v>50</v>
      </c>
      <c r="F24" s="813" t="e">
        <f>(1000*(2*(C24+2*#REF!)-2*#REF!+2*(PI()-4)*#REF!)-((1000/(D24+E24))*PI()*D24^2/2))/1000^2</f>
        <v>#REF!</v>
      </c>
      <c r="G24" s="799"/>
      <c r="H24" s="814"/>
      <c r="I24" s="810" t="e">
        <f>7850/1000^2*(2*#REF!*#REF!+(J24-2*#REF!)*#REF!+(4-PI())*#REF!^2-PI()*K24^2*#REF!/(4*(L24+K24)))</f>
        <v>#REF!</v>
      </c>
      <c r="J24" s="811" t="e">
        <f t="shared" si="2"/>
        <v>#REF!</v>
      </c>
      <c r="K24" s="812">
        <v>115</v>
      </c>
      <c r="L24" s="812">
        <v>50</v>
      </c>
      <c r="M24" s="815" t="e">
        <f>(1000*(2*(J24+2*#REF!)-2*#REF!+2*(PI()-4)*#REF!)-((1000/(K24+L24))*PI()*K24^2/2))/1000^2</f>
        <v>#REF!</v>
      </c>
    </row>
    <row r="25" spans="1:13" ht="16.5" hidden="1" thickBot="1">
      <c r="A25" s="794" t="s">
        <v>436</v>
      </c>
      <c r="B25" s="795" t="e">
        <f>7850/1000^2*(2*#REF!*#REF!+(C25-2*#REF!)*#REF!+(4-PI())*#REF!^2-PI()*D25^2*#REF!/(4*(E25+D25)))</f>
        <v>#REF!</v>
      </c>
      <c r="C25" s="796" t="e">
        <f>#REF!+SQRT((D25-16)^2-E25^2)/2</f>
        <v>#REF!</v>
      </c>
      <c r="D25" s="797">
        <v>155</v>
      </c>
      <c r="E25" s="797">
        <v>50</v>
      </c>
      <c r="F25" s="798" t="e">
        <f>(1000*(2*(C25+2*#REF!)-2*#REF!+2*(PI()-4)*#REF!)-((1000/(D25+E25))*PI()*D25^2/2))/1000^2</f>
        <v>#REF!</v>
      </c>
      <c r="G25" s="799"/>
      <c r="H25" s="800"/>
      <c r="I25" s="795" t="e">
        <f>7850/1000^2*(2*#REF!*#REF!+(J25-2*#REF!)*#REF!+(4-PI())*#REF!^2-PI()*K25^2*#REF!/(4*(L25+K25)))</f>
        <v>#REF!</v>
      </c>
      <c r="J25" s="796" t="e">
        <f t="shared" si="2"/>
        <v>#REF!</v>
      </c>
      <c r="K25" s="797">
        <v>155</v>
      </c>
      <c r="L25" s="797">
        <v>50</v>
      </c>
      <c r="M25" s="801" t="e">
        <f>(1000*(2*(J25+2*#REF!)-2*#REF!+2*(PI()-4)*#REF!)-((1000/(K25+L25))*PI()*K25^2/2))/1000^2</f>
        <v>#REF!</v>
      </c>
    </row>
    <row r="26" spans="1:13" ht="16.5" hidden="1" thickBot="1">
      <c r="A26" s="802" t="s">
        <v>437</v>
      </c>
      <c r="B26" s="803" t="e">
        <f>7850/1000^2*(2*#REF!*#REF!+(C26-2*#REF!)*#REF!+(4-PI())*#REF!^2-PI()*D26^2*#REF!/(4*(E26+D26)))</f>
        <v>#REF!</v>
      </c>
      <c r="C26" s="804" t="e">
        <f>#REF!+SQRT((D26-16)^2-E26^2)/2</f>
        <v>#REF!</v>
      </c>
      <c r="D26" s="805">
        <v>155</v>
      </c>
      <c r="E26" s="805">
        <v>50</v>
      </c>
      <c r="F26" s="806" t="e">
        <f>(1000*(2*(C26+2*#REF!)-2*#REF!+2*(PI()-4)*#REF!)-((1000/(D26+E26))*PI()*D26^2/2))/1000^2</f>
        <v>#REF!</v>
      </c>
      <c r="G26" s="799"/>
      <c r="H26" s="807"/>
      <c r="I26" s="803" t="e">
        <f>7850/1000^2*(2*#REF!*#REF!+(J26-2*#REF!)*#REF!+(4-PI())*#REF!^2-PI()*K26^2*#REF!/(4*(L26+K26)))</f>
        <v>#REF!</v>
      </c>
      <c r="J26" s="804" t="e">
        <f t="shared" si="2"/>
        <v>#REF!</v>
      </c>
      <c r="K26" s="805">
        <v>155</v>
      </c>
      <c r="L26" s="805">
        <v>50</v>
      </c>
      <c r="M26" s="808" t="e">
        <f>(1000*(2*(J26+2*#REF!)-2*#REF!+2*(PI()-4)*#REF!)-((1000/(K26+L26))*PI()*K26^2/2))/1000^2</f>
        <v>#REF!</v>
      </c>
    </row>
    <row r="27" spans="1:13" ht="16.5" hidden="1" thickBot="1">
      <c r="A27" s="802" t="s">
        <v>438</v>
      </c>
      <c r="B27" s="803" t="e">
        <f>7850/1000^2*(2*#REF!*#REF!+(C27-2*#REF!)*#REF!+(4-PI())*#REF!^2-PI()*D27^2*#REF!/(4*(E27+D27)))</f>
        <v>#REF!</v>
      </c>
      <c r="C27" s="804" t="e">
        <f>#REF!+SQRT((D27-16)^2-E27^2)/2</f>
        <v>#REF!</v>
      </c>
      <c r="D27" s="805">
        <v>155</v>
      </c>
      <c r="E27" s="805">
        <v>50</v>
      </c>
      <c r="F27" s="806" t="e">
        <f>(1000*(2*(C27+2*#REF!)-2*#REF!+2*(PI()-4)*#REF!)-((1000/(D27+E27))*PI()*D27^2/2))/1000^2</f>
        <v>#REF!</v>
      </c>
      <c r="G27" s="799"/>
      <c r="H27" s="807"/>
      <c r="I27" s="803" t="e">
        <f>7850/1000^2*(2*#REF!*#REF!+(J27-2*#REF!)*#REF!+(4-PI())*#REF!^2-PI()*K27^2*#REF!/(4*(L27+K27)))</f>
        <v>#REF!</v>
      </c>
      <c r="J27" s="804" t="e">
        <f t="shared" si="2"/>
        <v>#REF!</v>
      </c>
      <c r="K27" s="805">
        <v>155</v>
      </c>
      <c r="L27" s="805">
        <v>50</v>
      </c>
      <c r="M27" s="808" t="e">
        <f>(1000*(2*(J27+2*#REF!)-2*#REF!+2*(PI()-4)*#REF!)-((1000/(K27+L27))*PI()*K27^2/2))/1000^2</f>
        <v>#REF!</v>
      </c>
    </row>
    <row r="28" spans="1:13" ht="16.5" hidden="1" thickBot="1">
      <c r="A28" s="809" t="s">
        <v>439</v>
      </c>
      <c r="B28" s="810" t="e">
        <f>7850/1000^2*(2*#REF!*#REF!+(C28-2*#REF!)*#REF!+(4-PI())*#REF!^2-PI()*D28^2*#REF!/(4*(E28+D28)))</f>
        <v>#REF!</v>
      </c>
      <c r="C28" s="811" t="e">
        <f>#REF!+SQRT((D28-16)^2-E28^2)/2</f>
        <v>#REF!</v>
      </c>
      <c r="D28" s="812">
        <v>155</v>
      </c>
      <c r="E28" s="812">
        <v>50</v>
      </c>
      <c r="F28" s="813" t="e">
        <f>(1000*(2*(C28+2*#REF!)-2*#REF!+2*(PI()-4)*#REF!)-((1000/(D28+E28))*PI()*D28^2/2))/1000^2</f>
        <v>#REF!</v>
      </c>
      <c r="G28" s="799"/>
      <c r="H28" s="814"/>
      <c r="I28" s="810" t="e">
        <f>7850/1000^2*(2*#REF!*#REF!+(J28-2*#REF!)*#REF!+(4-PI())*#REF!^2-PI()*K28^2*#REF!/(4*(L28+K28)))</f>
        <v>#REF!</v>
      </c>
      <c r="J28" s="811" t="e">
        <f t="shared" si="2"/>
        <v>#REF!</v>
      </c>
      <c r="K28" s="812">
        <v>155</v>
      </c>
      <c r="L28" s="812">
        <v>50</v>
      </c>
      <c r="M28" s="815" t="e">
        <f>(1000*(2*(J28+2*#REF!)-2*#REF!+2*(PI()-4)*#REF!)-((1000/(K28+L28))*PI()*K28^2/2))/1000^2</f>
        <v>#REF!</v>
      </c>
    </row>
    <row r="29" spans="1:13" ht="16.5" hidden="1" thickBot="1">
      <c r="A29" s="794" t="s">
        <v>440</v>
      </c>
      <c r="B29" s="795" t="e">
        <f>7850/1000^2*(2*#REF!*#REF!+(C29-2*#REF!)*#REF!+(4-PI())*#REF!^2-PI()*D29^2*#REF!/(4*(E29+D29)))</f>
        <v>#REF!</v>
      </c>
      <c r="C29" s="796" t="e">
        <f>#REF!+SQRT((D29-16)^2-E29^2)/2</f>
        <v>#REF!</v>
      </c>
      <c r="D29" s="797">
        <v>180</v>
      </c>
      <c r="E29" s="797">
        <v>50</v>
      </c>
      <c r="F29" s="798" t="e">
        <f>(1000*(2*(C29+2*#REF!)-2*#REF!+2*(PI()-4)*#REF!)-((1000/(D29+E29))*PI()*D29^2/2))/1000^2</f>
        <v>#REF!</v>
      </c>
      <c r="G29" s="799"/>
      <c r="H29" s="800"/>
      <c r="I29" s="795" t="e">
        <f>7850/1000^2*(2*#REF!*#REF!+(J29-2*#REF!)*#REF!+(4-PI())*#REF!^2-PI()*K29^2*#REF!/(4*(L29+K29)))</f>
        <v>#REF!</v>
      </c>
      <c r="J29" s="796" t="e">
        <f t="shared" si="2"/>
        <v>#REF!</v>
      </c>
      <c r="K29" s="797">
        <v>180</v>
      </c>
      <c r="L29" s="797">
        <v>50</v>
      </c>
      <c r="M29" s="801" t="e">
        <f>(1000*(2*(J29+2*#REF!)-2*#REF!+2*(PI()-4)*#REF!)-((1000/(K29+L29))*PI()*K29^2/2))/1000^2</f>
        <v>#REF!</v>
      </c>
    </row>
    <row r="30" spans="1:13" ht="16.5" hidden="1" thickBot="1">
      <c r="A30" s="802" t="s">
        <v>441</v>
      </c>
      <c r="B30" s="803" t="e">
        <f>7850/1000^2*(2*#REF!*#REF!+(C30-2*#REF!)*#REF!+(4-PI())*#REF!^2-PI()*D30^2*#REF!/(4*(E30+D30)))</f>
        <v>#REF!</v>
      </c>
      <c r="C30" s="804" t="e">
        <f>#REF!+SQRT((D30-16)^2-E30^2)/2</f>
        <v>#REF!</v>
      </c>
      <c r="D30" s="805">
        <v>180</v>
      </c>
      <c r="E30" s="805">
        <v>50</v>
      </c>
      <c r="F30" s="806" t="e">
        <f>(1000*(2*(C30+2*#REF!)-2*#REF!+2*(PI()-4)*#REF!)-((1000/(D30+E30))*PI()*D30^2/2))/1000^2</f>
        <v>#REF!</v>
      </c>
      <c r="G30" s="799"/>
      <c r="H30" s="807"/>
      <c r="I30" s="803" t="e">
        <f>7850/1000^2*(2*#REF!*#REF!+(J30-2*#REF!)*#REF!+(4-PI())*#REF!^2-PI()*K30^2*#REF!/(4*(L30+K30)))</f>
        <v>#REF!</v>
      </c>
      <c r="J30" s="804" t="e">
        <f t="shared" si="2"/>
        <v>#REF!</v>
      </c>
      <c r="K30" s="805">
        <v>180</v>
      </c>
      <c r="L30" s="805">
        <v>50</v>
      </c>
      <c r="M30" s="808" t="e">
        <f>(1000*(2*(J30+2*#REF!)-2*#REF!+2*(PI()-4)*#REF!)-((1000/(K30+L30))*PI()*K30^2/2))/1000^2</f>
        <v>#REF!</v>
      </c>
    </row>
    <row r="31" spans="1:13" ht="16.5" hidden="1" thickBot="1">
      <c r="A31" s="802" t="s">
        <v>442</v>
      </c>
      <c r="B31" s="803" t="e">
        <f>7850/1000^2*(2*#REF!*#REF!+(C31-2*#REF!)*#REF!+(4-PI())*#REF!^2-PI()*D31^2*#REF!/(4*(E31+D31)))</f>
        <v>#REF!</v>
      </c>
      <c r="C31" s="804" t="e">
        <f>#REF!+SQRT((D31-16)^2-E31^2)/2</f>
        <v>#REF!</v>
      </c>
      <c r="D31" s="805">
        <v>180</v>
      </c>
      <c r="E31" s="805">
        <v>50</v>
      </c>
      <c r="F31" s="806" t="e">
        <f>(1000*(2*(C31+2*#REF!)-2*#REF!+2*(PI()-4)*#REF!)-((1000/(D31+E31))*PI()*D31^2/2))/1000^2</f>
        <v>#REF!</v>
      </c>
      <c r="G31" s="799"/>
      <c r="H31" s="807"/>
      <c r="I31" s="803" t="e">
        <f>7850/1000^2*(2*#REF!*#REF!+(J31-2*#REF!)*#REF!+(4-PI())*#REF!^2-PI()*K31^2*#REF!/(4*(L31+K31)))</f>
        <v>#REF!</v>
      </c>
      <c r="J31" s="804" t="e">
        <f t="shared" si="2"/>
        <v>#REF!</v>
      </c>
      <c r="K31" s="805">
        <v>180</v>
      </c>
      <c r="L31" s="805">
        <v>50</v>
      </c>
      <c r="M31" s="808" t="e">
        <f>(1000*(2*(J31+2*#REF!)-2*#REF!+2*(PI()-4)*#REF!)-((1000/(K31+L31))*PI()*K31^2/2))/1000^2</f>
        <v>#REF!</v>
      </c>
    </row>
    <row r="32" spans="1:13" ht="16.5" hidden="1" thickBot="1">
      <c r="A32" s="809" t="s">
        <v>443</v>
      </c>
      <c r="B32" s="810" t="e">
        <f>7850/1000^2*(2*#REF!*#REF!+(C32-2*#REF!)*#REF!+(4-PI())*#REF!^2-PI()*D32^2*#REF!/(4*(E32+D32)))</f>
        <v>#REF!</v>
      </c>
      <c r="C32" s="811" t="e">
        <f>#REF!+SQRT((D32-16)^2-E32^2)/2</f>
        <v>#REF!</v>
      </c>
      <c r="D32" s="812">
        <v>180</v>
      </c>
      <c r="E32" s="812">
        <v>50</v>
      </c>
      <c r="F32" s="813" t="e">
        <f>(1000*(2*(C32+2*#REF!)-2*#REF!+2*(PI()-4)*#REF!)-((1000/(D32+E32))*PI()*D32^2/2))/1000^2</f>
        <v>#REF!</v>
      </c>
      <c r="G32" s="799"/>
      <c r="H32" s="814"/>
      <c r="I32" s="810" t="e">
        <f>7850/1000^2*(2*#REF!*#REF!+(J32-2*#REF!)*#REF!+(4-PI())*#REF!^2-PI()*K32^2*#REF!/(4*(L32+K32)))</f>
        <v>#REF!</v>
      </c>
      <c r="J32" s="811" t="e">
        <f t="shared" si="2"/>
        <v>#REF!</v>
      </c>
      <c r="K32" s="812">
        <v>180</v>
      </c>
      <c r="L32" s="812">
        <v>50</v>
      </c>
      <c r="M32" s="815" t="e">
        <f>(1000*(2*(J32+2*#REF!)-2*#REF!+2*(PI()-4)*#REF!)-((1000/(K32+L32))*PI()*K32^2/2))/1000^2</f>
        <v>#REF!</v>
      </c>
    </row>
    <row r="33" spans="1:13" ht="16.5" hidden="1" thickBot="1">
      <c r="A33" s="794" t="s">
        <v>444</v>
      </c>
      <c r="B33" s="795" t="e">
        <f>7850/1000^2*(2*#REF!*#REF!+(C33-2*#REF!)*#REF!+(4-PI())*#REF!^2-PI()*D33^2*#REF!/(4*(E33+D33)))</f>
        <v>#REF!</v>
      </c>
      <c r="C33" s="796" t="e">
        <f>#REF!+SQRT((D33-16)^2-E33^2)/2</f>
        <v>#REF!</v>
      </c>
      <c r="D33" s="797">
        <v>230</v>
      </c>
      <c r="E33" s="797">
        <f aca="true" t="shared" si="3" ref="E33:E40">0.25*D33</f>
        <v>57.5</v>
      </c>
      <c r="F33" s="798" t="e">
        <f>(1000*(2*(C33+2*#REF!)-2*#REF!+2*(PI()-4)*#REF!)-((1000/(D33+E33))*PI()*D33^2/2))/1000^2</f>
        <v>#REF!</v>
      </c>
      <c r="G33" s="799"/>
      <c r="H33" s="800"/>
      <c r="I33" s="795" t="e">
        <f>7850/1000^2*(2*#REF!*#REF!+(J33-2*#REF!)*#REF!+(4-PI())*#REF!^2-PI()*K33^2*#REF!/(4*(L33+K33)))</f>
        <v>#REF!</v>
      </c>
      <c r="J33" s="796" t="e">
        <f t="shared" si="2"/>
        <v>#REF!</v>
      </c>
      <c r="K33" s="797">
        <v>230</v>
      </c>
      <c r="L33" s="797">
        <f aca="true" t="shared" si="4" ref="L33:L40">0.25*K33</f>
        <v>57.5</v>
      </c>
      <c r="M33" s="801" t="e">
        <f>(1000*(2*(J33+2*#REF!)-2*#REF!+2*(PI()-4)*#REF!)-((1000/(K33+L33))*PI()*K33^2/2))/1000^2</f>
        <v>#REF!</v>
      </c>
    </row>
    <row r="34" spans="1:13" ht="16.5" hidden="1" thickBot="1">
      <c r="A34" s="802" t="s">
        <v>2542</v>
      </c>
      <c r="B34" s="803" t="e">
        <f>7850/1000^2*(2*#REF!*#REF!+(C34-2*#REF!)*#REF!+(4-PI())*#REF!^2-PI()*D34^2*#REF!/(4*(E34+D34)))</f>
        <v>#REF!</v>
      </c>
      <c r="C34" s="804" t="e">
        <f>#REF!+SQRT((D34-16)^2-E34^2)/2</f>
        <v>#REF!</v>
      </c>
      <c r="D34" s="805">
        <v>230</v>
      </c>
      <c r="E34" s="805">
        <f t="shared" si="3"/>
        <v>57.5</v>
      </c>
      <c r="F34" s="806" t="e">
        <f>(1000*(2*(C34+2*#REF!)-2*#REF!+2*(PI()-4)*#REF!)-((1000/(D34+E34))*PI()*D34^2/2))/1000^2</f>
        <v>#REF!</v>
      </c>
      <c r="G34" s="799"/>
      <c r="H34" s="807"/>
      <c r="I34" s="803" t="e">
        <f>7850/1000^2*(2*#REF!*#REF!+(J34-2*#REF!)*#REF!+(4-PI())*#REF!^2-PI()*K34^2*#REF!/(4*(L34+K34)))</f>
        <v>#REF!</v>
      </c>
      <c r="J34" s="804" t="e">
        <f t="shared" si="2"/>
        <v>#REF!</v>
      </c>
      <c r="K34" s="805">
        <v>230</v>
      </c>
      <c r="L34" s="805">
        <f t="shared" si="4"/>
        <v>57.5</v>
      </c>
      <c r="M34" s="808" t="e">
        <f>(1000*(2*(J34+2*#REF!)-2*#REF!+2*(PI()-4)*#REF!)-((1000/(K34+L34))*PI()*K34^2/2))/1000^2</f>
        <v>#REF!</v>
      </c>
    </row>
    <row r="35" spans="1:13" ht="16.5" hidden="1" thickBot="1">
      <c r="A35" s="802" t="s">
        <v>2543</v>
      </c>
      <c r="B35" s="803" t="e">
        <f>7850/1000^2*(2*#REF!*#REF!+(C35-2*#REF!)*#REF!+(4-PI())*#REF!^2-PI()*D35^2*#REF!/(4*(E35+D35)))</f>
        <v>#REF!</v>
      </c>
      <c r="C35" s="804" t="e">
        <f>#REF!+SQRT((D35-16)^2-E35^2)/2</f>
        <v>#REF!</v>
      </c>
      <c r="D35" s="805">
        <v>230</v>
      </c>
      <c r="E35" s="805">
        <f t="shared" si="3"/>
        <v>57.5</v>
      </c>
      <c r="F35" s="806" t="e">
        <f>(1000*(2*(C35+2*#REF!)-2*#REF!+2*(PI()-4)*#REF!)-((1000/(D35+E35))*PI()*D35^2/2))/1000^2</f>
        <v>#REF!</v>
      </c>
      <c r="G35" s="799"/>
      <c r="H35" s="807"/>
      <c r="I35" s="803" t="e">
        <f>7850/1000^2*(2*#REF!*#REF!+(J35-2*#REF!)*#REF!+(4-PI())*#REF!^2-PI()*K35^2*#REF!/(4*(L35+K35)))</f>
        <v>#REF!</v>
      </c>
      <c r="J35" s="804" t="e">
        <f t="shared" si="2"/>
        <v>#REF!</v>
      </c>
      <c r="K35" s="805">
        <v>230</v>
      </c>
      <c r="L35" s="805">
        <f t="shared" si="4"/>
        <v>57.5</v>
      </c>
      <c r="M35" s="808" t="e">
        <f>(1000*(2*(J35+2*#REF!)-2*#REF!+2*(PI()-4)*#REF!)-((1000/(K35+L35))*PI()*K35^2/2))/1000^2</f>
        <v>#REF!</v>
      </c>
    </row>
    <row r="36" spans="1:13" ht="16.5" hidden="1" thickBot="1">
      <c r="A36" s="809" t="s">
        <v>2544</v>
      </c>
      <c r="B36" s="810" t="e">
        <f>7850/1000^2*(2*#REF!*#REF!+(C36-2*#REF!)*#REF!+(4-PI())*#REF!^2-PI()*D36^2*#REF!/(4*(E36+D36)))</f>
        <v>#REF!</v>
      </c>
      <c r="C36" s="811" t="e">
        <f>#REF!+SQRT((D36-16)^2-E36^2)/2</f>
        <v>#REF!</v>
      </c>
      <c r="D36" s="812">
        <v>230</v>
      </c>
      <c r="E36" s="812">
        <f t="shared" si="3"/>
        <v>57.5</v>
      </c>
      <c r="F36" s="813" t="e">
        <f>(1000*(2*(C36+2*#REF!)-2*#REF!+2*(PI()-4)*#REF!)-((1000/(D36+E36))*PI()*D36^2/2))/1000^2</f>
        <v>#REF!</v>
      </c>
      <c r="G36" s="799"/>
      <c r="H36" s="814"/>
      <c r="I36" s="810" t="e">
        <f>7850/1000^2*(2*#REF!*#REF!+(J36-2*#REF!)*#REF!+(4-PI())*#REF!^2-PI()*K36^2*#REF!/(4*(L36+K36)))</f>
        <v>#REF!</v>
      </c>
      <c r="J36" s="811" t="e">
        <f t="shared" si="2"/>
        <v>#REF!</v>
      </c>
      <c r="K36" s="812">
        <v>230</v>
      </c>
      <c r="L36" s="812">
        <f t="shared" si="4"/>
        <v>57.5</v>
      </c>
      <c r="M36" s="815" t="e">
        <f>(1000*(2*(J36+2*#REF!)-2*#REF!+2*(PI()-4)*#REF!)-((1000/(K36+L36))*PI()*K36^2/2))/1000^2</f>
        <v>#REF!</v>
      </c>
    </row>
    <row r="37" spans="1:13" ht="16.5" hidden="1" thickBot="1">
      <c r="A37" s="794" t="s">
        <v>2545</v>
      </c>
      <c r="B37" s="795" t="e">
        <f>7850/1000^2*(2*#REF!*#REF!+(C37-2*#REF!)*#REF!+(4-PI())*#REF!^2-PI()*D37^2*#REF!/(4*(E37+D37)))</f>
        <v>#REF!</v>
      </c>
      <c r="C37" s="796" t="e">
        <f>#REF!+SQRT((D37-16)^2-E37^2)/2</f>
        <v>#REF!</v>
      </c>
      <c r="D37" s="797">
        <v>250</v>
      </c>
      <c r="E37" s="797">
        <f t="shared" si="3"/>
        <v>62.5</v>
      </c>
      <c r="F37" s="798" t="e">
        <f>(1000*(2*(C37+2*#REF!)-2*#REF!+2*(PI()-4)*#REF!)-((1000/(D37+E37))*PI()*D37^2/2))/1000^2</f>
        <v>#REF!</v>
      </c>
      <c r="G37" s="799"/>
      <c r="H37" s="800"/>
      <c r="I37" s="795" t="e">
        <f>7850/1000^2*(2*#REF!*#REF!+(J37-2*#REF!)*#REF!+(4-PI())*#REF!^2-PI()*K37^2*#REF!/(4*(L37+K37)))</f>
        <v>#REF!</v>
      </c>
      <c r="J37" s="796" t="e">
        <f t="shared" si="2"/>
        <v>#REF!</v>
      </c>
      <c r="K37" s="797">
        <v>250</v>
      </c>
      <c r="L37" s="797">
        <f t="shared" si="4"/>
        <v>62.5</v>
      </c>
      <c r="M37" s="801" t="e">
        <f>(1000*(2*(J37+2*#REF!)-2*#REF!+2*(PI()-4)*#REF!)-((1000/(K37+L37))*PI()*K37^2/2))/1000^2</f>
        <v>#REF!</v>
      </c>
    </row>
    <row r="38" spans="1:13" ht="16.5" hidden="1" thickBot="1">
      <c r="A38" s="802" t="s">
        <v>2546</v>
      </c>
      <c r="B38" s="803" t="e">
        <f>7850/1000^2*(2*#REF!*#REF!+(C38-2*#REF!)*#REF!+(4-PI())*#REF!^2-PI()*D38^2*#REF!/(4*(E38+D38)))</f>
        <v>#REF!</v>
      </c>
      <c r="C38" s="804" t="e">
        <f>#REF!+SQRT((D38-16)^2-E38^2)/2</f>
        <v>#REF!</v>
      </c>
      <c r="D38" s="805">
        <v>250</v>
      </c>
      <c r="E38" s="805">
        <f t="shared" si="3"/>
        <v>62.5</v>
      </c>
      <c r="F38" s="806" t="e">
        <f>(1000*(2*(C38+2*#REF!)-2*#REF!+2*(PI()-4)*#REF!)-((1000/(D38+E38))*PI()*D38^2/2))/1000^2</f>
        <v>#REF!</v>
      </c>
      <c r="G38" s="799"/>
      <c r="H38" s="807"/>
      <c r="I38" s="803" t="e">
        <f>7850/1000^2*(2*#REF!*#REF!+(J38-2*#REF!)*#REF!+(4-PI())*#REF!^2-PI()*K38^2*#REF!/(4*(L38+K38)))</f>
        <v>#REF!</v>
      </c>
      <c r="J38" s="804" t="e">
        <f t="shared" si="2"/>
        <v>#REF!</v>
      </c>
      <c r="K38" s="805">
        <v>250</v>
      </c>
      <c r="L38" s="805">
        <f t="shared" si="4"/>
        <v>62.5</v>
      </c>
      <c r="M38" s="808" t="e">
        <f>(1000*(2*(J38+2*#REF!)-2*#REF!+2*(PI()-4)*#REF!)-((1000/(K38+L38))*PI()*K38^2/2))/1000^2</f>
        <v>#REF!</v>
      </c>
    </row>
    <row r="39" spans="1:13" ht="16.5" hidden="1" thickBot="1">
      <c r="A39" s="802" t="s">
        <v>2547</v>
      </c>
      <c r="B39" s="803" t="e">
        <f>7850/1000^2*(2*#REF!*#REF!+(C39-2*#REF!)*#REF!+(4-PI())*#REF!^2-PI()*D39^2*#REF!/(4*(E39+D39)))</f>
        <v>#REF!</v>
      </c>
      <c r="C39" s="804" t="e">
        <f>#REF!+SQRT((D39-16)^2-E39^2)/2</f>
        <v>#REF!</v>
      </c>
      <c r="D39" s="805">
        <v>250</v>
      </c>
      <c r="E39" s="805">
        <f t="shared" si="3"/>
        <v>62.5</v>
      </c>
      <c r="F39" s="806" t="e">
        <f>(1000*(2*(C39+2*#REF!)-2*#REF!+2*(PI()-4)*#REF!)-((1000/(D39+E39))*PI()*D39^2/2))/1000^2</f>
        <v>#REF!</v>
      </c>
      <c r="G39" s="799"/>
      <c r="H39" s="807"/>
      <c r="I39" s="803" t="e">
        <f>7850/1000^2*(2*#REF!*#REF!+(J39-2*#REF!)*#REF!+(4-PI())*#REF!^2-PI()*K39^2*#REF!/(4*(L39+K39)))</f>
        <v>#REF!</v>
      </c>
      <c r="J39" s="804" t="e">
        <f t="shared" si="2"/>
        <v>#REF!</v>
      </c>
      <c r="K39" s="805">
        <v>250</v>
      </c>
      <c r="L39" s="805">
        <f t="shared" si="4"/>
        <v>62.5</v>
      </c>
      <c r="M39" s="808" t="e">
        <f>(1000*(2*(J39+2*#REF!)-2*#REF!+2*(PI()-4)*#REF!)-((1000/(K39+L39))*PI()*K39^2/2))/1000^2</f>
        <v>#REF!</v>
      </c>
    </row>
    <row r="40" spans="1:13" ht="16.5" hidden="1" thickBot="1">
      <c r="A40" s="809" t="s">
        <v>2548</v>
      </c>
      <c r="B40" s="810" t="e">
        <f>7850/1000^2*(2*#REF!*#REF!+(C40-2*#REF!)*#REF!+(4-PI())*#REF!^2-PI()*D40^2*#REF!/(4*(E40+D40)))</f>
        <v>#REF!</v>
      </c>
      <c r="C40" s="811" t="e">
        <f>#REF!+SQRT((D40-16)^2-E40^2)/2</f>
        <v>#REF!</v>
      </c>
      <c r="D40" s="812">
        <v>250</v>
      </c>
      <c r="E40" s="812">
        <f t="shared" si="3"/>
        <v>62.5</v>
      </c>
      <c r="F40" s="813" t="e">
        <f>(1000*(2*(C40+2*#REF!)-2*#REF!+2*(PI()-4)*#REF!)-((1000/(D40+E40))*PI()*D40^2/2))/1000^2</f>
        <v>#REF!</v>
      </c>
      <c r="G40" s="799"/>
      <c r="H40" s="814"/>
      <c r="I40" s="810" t="e">
        <f>7850/1000^2*(2*#REF!*#REF!+(J40-2*#REF!)*#REF!+(4-PI())*#REF!^2-PI()*K40^2*#REF!/(4*(L40+K40)))</f>
        <v>#REF!</v>
      </c>
      <c r="J40" s="811" t="e">
        <f t="shared" si="2"/>
        <v>#REF!</v>
      </c>
      <c r="K40" s="812">
        <v>250</v>
      </c>
      <c r="L40" s="812">
        <f t="shared" si="4"/>
        <v>62.5</v>
      </c>
      <c r="M40" s="815" t="e">
        <f>(1000*(2*(J40+2*#REF!)-2*#REF!+2*(PI()-4)*#REF!)-((1000/(K40+L40))*PI()*K40^2/2))/1000^2</f>
        <v>#REF!</v>
      </c>
    </row>
    <row r="41" spans="1:13" ht="21" thickBot="1">
      <c r="A41" s="816" t="s">
        <v>655</v>
      </c>
      <c r="B41" s="817"/>
      <c r="C41" s="818"/>
      <c r="D41" s="819"/>
      <c r="E41" s="819"/>
      <c r="F41" s="820"/>
      <c r="G41" s="799"/>
      <c r="H41" s="821"/>
      <c r="I41" s="817"/>
      <c r="J41" s="818"/>
      <c r="K41" s="819"/>
      <c r="L41" s="819"/>
      <c r="M41" s="822"/>
    </row>
    <row r="42" spans="1:13" ht="12.75">
      <c r="A42" s="935" t="s">
        <v>2168</v>
      </c>
      <c r="B42" s="921">
        <v>54.1</v>
      </c>
      <c r="C42" s="922">
        <v>366</v>
      </c>
      <c r="D42" s="922">
        <v>244</v>
      </c>
      <c r="E42" s="922">
        <v>122</v>
      </c>
      <c r="F42" s="923">
        <v>1.488</v>
      </c>
      <c r="G42" s="924"/>
      <c r="H42" s="925">
        <v>122</v>
      </c>
      <c r="I42" s="922">
        <v>56.2</v>
      </c>
      <c r="J42" s="922">
        <v>488</v>
      </c>
      <c r="K42" s="922">
        <v>366</v>
      </c>
      <c r="L42" s="922">
        <v>122</v>
      </c>
      <c r="M42" s="923">
        <v>1.573</v>
      </c>
    </row>
    <row r="43" spans="1:13" ht="12.75">
      <c r="A43" s="936" t="s">
        <v>2169</v>
      </c>
      <c r="B43" s="926">
        <v>68.2</v>
      </c>
      <c r="C43" s="927">
        <v>375</v>
      </c>
      <c r="D43" s="927">
        <v>250</v>
      </c>
      <c r="E43" s="927">
        <v>125</v>
      </c>
      <c r="F43" s="928">
        <v>1.5</v>
      </c>
      <c r="G43" s="929"/>
      <c r="H43" s="930">
        <v>125</v>
      </c>
      <c r="I43" s="927">
        <v>70.6</v>
      </c>
      <c r="J43" s="927">
        <v>500</v>
      </c>
      <c r="K43" s="927">
        <v>375</v>
      </c>
      <c r="L43" s="927">
        <v>125</v>
      </c>
      <c r="M43" s="928">
        <v>1.588</v>
      </c>
    </row>
    <row r="44" spans="1:13" ht="12.75">
      <c r="A44" s="936" t="s">
        <v>2170</v>
      </c>
      <c r="B44" s="926">
        <v>93</v>
      </c>
      <c r="C44" s="927">
        <v>390</v>
      </c>
      <c r="D44" s="927">
        <v>260</v>
      </c>
      <c r="E44" s="927">
        <v>130</v>
      </c>
      <c r="F44" s="928">
        <v>1.52</v>
      </c>
      <c r="G44" s="929"/>
      <c r="H44" s="930">
        <v>130</v>
      </c>
      <c r="I44" s="927">
        <v>96.4</v>
      </c>
      <c r="J44" s="927">
        <v>520</v>
      </c>
      <c r="K44" s="927">
        <v>390</v>
      </c>
      <c r="L44" s="927">
        <v>130</v>
      </c>
      <c r="M44" s="928">
        <v>1.614</v>
      </c>
    </row>
    <row r="45" spans="1:13" ht="12.75">
      <c r="A45" s="936" t="s">
        <v>2171</v>
      </c>
      <c r="B45" s="926">
        <v>172.4</v>
      </c>
      <c r="C45" s="927">
        <v>435</v>
      </c>
      <c r="D45" s="927">
        <v>290</v>
      </c>
      <c r="E45" s="927">
        <v>145</v>
      </c>
      <c r="F45" s="928">
        <v>1.614</v>
      </c>
      <c r="G45" s="929"/>
      <c r="H45" s="930">
        <v>145</v>
      </c>
      <c r="I45" s="927">
        <v>179.3</v>
      </c>
      <c r="J45" s="927">
        <v>580</v>
      </c>
      <c r="K45" s="927">
        <v>435</v>
      </c>
      <c r="L45" s="927">
        <v>145</v>
      </c>
      <c r="M45" s="928">
        <v>1.722</v>
      </c>
    </row>
    <row r="46" spans="1:13" ht="12.75">
      <c r="A46" s="936" t="s">
        <v>2172</v>
      </c>
      <c r="B46" s="926">
        <v>61.2</v>
      </c>
      <c r="C46" s="927">
        <v>396</v>
      </c>
      <c r="D46" s="927">
        <v>264</v>
      </c>
      <c r="E46" s="927">
        <v>132</v>
      </c>
      <c r="F46" s="928">
        <v>1.608</v>
      </c>
      <c r="G46" s="929"/>
      <c r="H46" s="930">
        <v>132</v>
      </c>
      <c r="I46" s="927">
        <v>63.7</v>
      </c>
      <c r="J46" s="927">
        <v>528</v>
      </c>
      <c r="K46" s="927">
        <v>396</v>
      </c>
      <c r="L46" s="927">
        <v>132</v>
      </c>
      <c r="M46" s="928">
        <v>1.701</v>
      </c>
    </row>
    <row r="47" spans="1:13" ht="12.75">
      <c r="A47" s="936" t="s">
        <v>1993</v>
      </c>
      <c r="B47" s="926">
        <v>76.4</v>
      </c>
      <c r="C47" s="927">
        <v>405</v>
      </c>
      <c r="D47" s="927">
        <v>270</v>
      </c>
      <c r="E47" s="927">
        <v>135</v>
      </c>
      <c r="F47" s="928">
        <v>1.62</v>
      </c>
      <c r="G47" s="929"/>
      <c r="H47" s="930">
        <v>135</v>
      </c>
      <c r="I47" s="927">
        <v>79.2</v>
      </c>
      <c r="J47" s="927">
        <v>540</v>
      </c>
      <c r="K47" s="927">
        <v>405</v>
      </c>
      <c r="L47" s="927">
        <v>135</v>
      </c>
      <c r="M47" s="928">
        <v>1.715</v>
      </c>
    </row>
    <row r="48" spans="1:13" ht="12.75">
      <c r="A48" s="936" t="s">
        <v>1994</v>
      </c>
      <c r="B48" s="926">
        <v>103.1</v>
      </c>
      <c r="C48" s="927">
        <v>420</v>
      </c>
      <c r="D48" s="927">
        <v>280</v>
      </c>
      <c r="E48" s="927">
        <v>140</v>
      </c>
      <c r="F48" s="928">
        <v>1.64</v>
      </c>
      <c r="G48" s="929"/>
      <c r="H48" s="930">
        <v>140</v>
      </c>
      <c r="I48" s="927">
        <v>107</v>
      </c>
      <c r="J48" s="927">
        <v>560</v>
      </c>
      <c r="K48" s="927">
        <v>420</v>
      </c>
      <c r="L48" s="927">
        <v>140</v>
      </c>
      <c r="M48" s="928">
        <v>1.741</v>
      </c>
    </row>
    <row r="49" spans="1:13" ht="12.75">
      <c r="A49" s="936" t="s">
        <v>1995</v>
      </c>
      <c r="B49" s="926">
        <v>188.5</v>
      </c>
      <c r="C49" s="927">
        <v>465</v>
      </c>
      <c r="D49" s="927">
        <v>310</v>
      </c>
      <c r="E49" s="927">
        <v>155</v>
      </c>
      <c r="F49" s="928">
        <v>1.734</v>
      </c>
      <c r="G49" s="929"/>
      <c r="H49" s="930">
        <v>155</v>
      </c>
      <c r="I49" s="927">
        <v>196</v>
      </c>
      <c r="J49" s="927">
        <v>620</v>
      </c>
      <c r="K49" s="927">
        <v>465</v>
      </c>
      <c r="L49" s="927">
        <v>155</v>
      </c>
      <c r="M49" s="928">
        <v>1.849</v>
      </c>
    </row>
    <row r="50" spans="1:13" ht="12.75">
      <c r="A50" s="936" t="s">
        <v>1996</v>
      </c>
      <c r="B50" s="926">
        <v>69.8</v>
      </c>
      <c r="C50" s="927">
        <v>424.5</v>
      </c>
      <c r="D50" s="927">
        <v>283</v>
      </c>
      <c r="E50" s="927">
        <v>141.5</v>
      </c>
      <c r="F50" s="928">
        <v>1.721</v>
      </c>
      <c r="G50" s="929"/>
      <c r="H50" s="930">
        <v>141.5</v>
      </c>
      <c r="I50" s="927">
        <v>72.6</v>
      </c>
      <c r="J50" s="927">
        <v>566</v>
      </c>
      <c r="K50" s="927">
        <v>424.5</v>
      </c>
      <c r="L50" s="927">
        <v>141.5</v>
      </c>
      <c r="M50" s="928">
        <v>1.82</v>
      </c>
    </row>
    <row r="51" spans="1:13" ht="12.75">
      <c r="A51" s="936" t="s">
        <v>1997</v>
      </c>
      <c r="B51" s="926">
        <v>88.3</v>
      </c>
      <c r="C51" s="927">
        <v>435</v>
      </c>
      <c r="D51" s="927">
        <v>290</v>
      </c>
      <c r="E51" s="927">
        <v>145</v>
      </c>
      <c r="F51" s="928">
        <v>1.735</v>
      </c>
      <c r="G51" s="929"/>
      <c r="H51" s="930">
        <v>145</v>
      </c>
      <c r="I51" s="927">
        <v>91.6</v>
      </c>
      <c r="J51" s="927">
        <v>580</v>
      </c>
      <c r="K51" s="927">
        <v>435</v>
      </c>
      <c r="L51" s="927">
        <v>145</v>
      </c>
      <c r="M51" s="928">
        <v>1.837</v>
      </c>
    </row>
    <row r="52" spans="1:13" ht="12.75">
      <c r="A52" s="936" t="s">
        <v>1998</v>
      </c>
      <c r="B52" s="926">
        <v>117</v>
      </c>
      <c r="C52" s="927">
        <v>450</v>
      </c>
      <c r="D52" s="927">
        <v>300</v>
      </c>
      <c r="E52" s="927">
        <v>150</v>
      </c>
      <c r="F52" s="928">
        <v>1.755</v>
      </c>
      <c r="G52" s="929"/>
      <c r="H52" s="930">
        <v>150</v>
      </c>
      <c r="I52" s="927">
        <v>121.3</v>
      </c>
      <c r="J52" s="927">
        <v>600</v>
      </c>
      <c r="K52" s="927">
        <v>450</v>
      </c>
      <c r="L52" s="927">
        <v>150</v>
      </c>
      <c r="M52" s="928">
        <v>1.863</v>
      </c>
    </row>
    <row r="53" spans="1:13" ht="12.75">
      <c r="A53" s="936" t="s">
        <v>1999</v>
      </c>
      <c r="B53" s="926">
        <v>237.9</v>
      </c>
      <c r="C53" s="927">
        <v>510</v>
      </c>
      <c r="D53" s="927">
        <v>340</v>
      </c>
      <c r="E53" s="927">
        <v>170</v>
      </c>
      <c r="F53" s="928">
        <v>1.877</v>
      </c>
      <c r="G53" s="929"/>
      <c r="H53" s="930">
        <v>170</v>
      </c>
      <c r="I53" s="927">
        <v>247.3</v>
      </c>
      <c r="J53" s="927">
        <v>680</v>
      </c>
      <c r="K53" s="927">
        <v>510</v>
      </c>
      <c r="L53" s="927">
        <v>170</v>
      </c>
      <c r="M53" s="928">
        <v>2.004</v>
      </c>
    </row>
    <row r="54" spans="1:13" ht="12.75">
      <c r="A54" s="936" t="s">
        <v>2000</v>
      </c>
      <c r="B54" s="926">
        <v>74.2</v>
      </c>
      <c r="C54" s="927">
        <v>451.5</v>
      </c>
      <c r="D54" s="927">
        <v>301</v>
      </c>
      <c r="E54" s="927">
        <v>150.5</v>
      </c>
      <c r="F54" s="928">
        <v>1.757</v>
      </c>
      <c r="G54" s="929"/>
      <c r="H54" s="930">
        <v>150.5</v>
      </c>
      <c r="I54" s="927">
        <v>77.4</v>
      </c>
      <c r="J54" s="927">
        <v>602</v>
      </c>
      <c r="K54" s="927">
        <v>451.5</v>
      </c>
      <c r="L54" s="927">
        <v>150.5</v>
      </c>
      <c r="M54" s="928">
        <v>1.863</v>
      </c>
    </row>
    <row r="55" spans="1:13" ht="12.75">
      <c r="A55" s="936" t="s">
        <v>2001</v>
      </c>
      <c r="B55" s="926">
        <v>97.6</v>
      </c>
      <c r="C55" s="927">
        <v>465</v>
      </c>
      <c r="D55" s="927">
        <v>310</v>
      </c>
      <c r="E55" s="927">
        <v>155</v>
      </c>
      <c r="F55" s="928">
        <v>1.775</v>
      </c>
      <c r="G55" s="929"/>
      <c r="H55" s="930">
        <v>155</v>
      </c>
      <c r="I55" s="927">
        <v>101.3</v>
      </c>
      <c r="J55" s="927">
        <v>620</v>
      </c>
      <c r="K55" s="927">
        <v>465</v>
      </c>
      <c r="L55" s="927">
        <v>155</v>
      </c>
      <c r="M55" s="928">
        <v>1.884</v>
      </c>
    </row>
    <row r="56" spans="1:13" ht="12.75">
      <c r="A56" s="936" t="s">
        <v>2002</v>
      </c>
      <c r="B56" s="926">
        <v>126.7</v>
      </c>
      <c r="C56" s="927">
        <v>480</v>
      </c>
      <c r="D56" s="927">
        <v>320</v>
      </c>
      <c r="E56" s="927">
        <v>160</v>
      </c>
      <c r="F56" s="928">
        <v>1.795</v>
      </c>
      <c r="G56" s="929"/>
      <c r="H56" s="930">
        <v>160</v>
      </c>
      <c r="I56" s="927">
        <v>131.5</v>
      </c>
      <c r="J56" s="927">
        <v>640</v>
      </c>
      <c r="K56" s="927">
        <v>480</v>
      </c>
      <c r="L56" s="927">
        <v>160</v>
      </c>
      <c r="M56" s="928">
        <v>1.91</v>
      </c>
    </row>
    <row r="57" spans="1:13" ht="12.75">
      <c r="A57" s="936" t="s">
        <v>2003</v>
      </c>
      <c r="B57" s="926">
        <v>245</v>
      </c>
      <c r="C57" s="927">
        <v>538.5</v>
      </c>
      <c r="D57" s="927">
        <v>359</v>
      </c>
      <c r="E57" s="927">
        <v>179.5</v>
      </c>
      <c r="F57" s="928">
        <v>1.911</v>
      </c>
      <c r="G57" s="929"/>
      <c r="H57" s="930">
        <v>179.5</v>
      </c>
      <c r="I57" s="927">
        <v>254.8</v>
      </c>
      <c r="J57" s="927">
        <v>718</v>
      </c>
      <c r="K57" s="927">
        <v>538.5</v>
      </c>
      <c r="L57" s="927">
        <v>179.5</v>
      </c>
      <c r="M57" s="928">
        <v>2.045</v>
      </c>
    </row>
    <row r="58" spans="1:13" ht="12.75">
      <c r="A58" s="936" t="s">
        <v>2004</v>
      </c>
      <c r="B58" s="926">
        <v>78.9</v>
      </c>
      <c r="C58" s="927">
        <v>480</v>
      </c>
      <c r="D58" s="927">
        <v>320</v>
      </c>
      <c r="E58" s="927">
        <v>160</v>
      </c>
      <c r="F58" s="928">
        <v>1.795</v>
      </c>
      <c r="G58" s="929"/>
      <c r="H58" s="930">
        <v>160</v>
      </c>
      <c r="I58" s="927">
        <v>82.5</v>
      </c>
      <c r="J58" s="927">
        <v>640</v>
      </c>
      <c r="K58" s="927">
        <v>480</v>
      </c>
      <c r="L58" s="927">
        <v>160</v>
      </c>
      <c r="M58" s="928">
        <v>1.907</v>
      </c>
    </row>
    <row r="59" spans="1:13" ht="12.75">
      <c r="A59" s="936" t="s">
        <v>2005</v>
      </c>
      <c r="B59" s="926">
        <v>104.8</v>
      </c>
      <c r="C59" s="927">
        <v>495</v>
      </c>
      <c r="D59" s="927">
        <v>330</v>
      </c>
      <c r="E59" s="927">
        <v>165</v>
      </c>
      <c r="F59" s="928">
        <v>1.815</v>
      </c>
      <c r="G59" s="929"/>
      <c r="H59" s="930">
        <v>165</v>
      </c>
      <c r="I59" s="927">
        <v>108.9</v>
      </c>
      <c r="J59" s="927">
        <v>660</v>
      </c>
      <c r="K59" s="927">
        <v>495</v>
      </c>
      <c r="L59" s="927">
        <v>165</v>
      </c>
      <c r="M59" s="928">
        <v>1.931</v>
      </c>
    </row>
    <row r="60" spans="1:13" ht="12.75">
      <c r="A60" s="936" t="s">
        <v>2006</v>
      </c>
      <c r="B60" s="926">
        <v>134.2</v>
      </c>
      <c r="C60" s="927">
        <v>510</v>
      </c>
      <c r="D60" s="927">
        <v>340</v>
      </c>
      <c r="E60" s="927">
        <v>170</v>
      </c>
      <c r="F60" s="928">
        <v>1.836</v>
      </c>
      <c r="G60" s="929"/>
      <c r="H60" s="930">
        <v>170</v>
      </c>
      <c r="I60" s="927">
        <v>139.5</v>
      </c>
      <c r="J60" s="927">
        <v>680</v>
      </c>
      <c r="K60" s="927">
        <v>510</v>
      </c>
      <c r="L60" s="927">
        <v>170</v>
      </c>
      <c r="M60" s="928">
        <v>1.957</v>
      </c>
    </row>
    <row r="61" spans="1:13" ht="12.75">
      <c r="A61" s="936" t="s">
        <v>2247</v>
      </c>
      <c r="B61" s="926">
        <v>247.9</v>
      </c>
      <c r="C61" s="927">
        <v>565.5</v>
      </c>
      <c r="D61" s="927">
        <v>377</v>
      </c>
      <c r="E61" s="927">
        <v>188.5</v>
      </c>
      <c r="F61" s="928">
        <v>1.947</v>
      </c>
      <c r="G61" s="929"/>
      <c r="H61" s="930">
        <v>188.5</v>
      </c>
      <c r="I61" s="927">
        <v>258.3</v>
      </c>
      <c r="J61" s="927">
        <v>754</v>
      </c>
      <c r="K61" s="927">
        <v>565.5</v>
      </c>
      <c r="L61" s="927">
        <v>188.5</v>
      </c>
      <c r="M61" s="928">
        <v>2.087</v>
      </c>
    </row>
    <row r="62" spans="1:13" ht="12.75">
      <c r="A62" s="936" t="s">
        <v>2248</v>
      </c>
      <c r="B62" s="926">
        <v>83.7</v>
      </c>
      <c r="C62" s="927">
        <v>508.5</v>
      </c>
      <c r="D62" s="927">
        <v>339</v>
      </c>
      <c r="E62" s="927">
        <v>169.5</v>
      </c>
      <c r="F62" s="928">
        <v>1.833</v>
      </c>
      <c r="G62" s="929"/>
      <c r="H62" s="930">
        <v>169.5</v>
      </c>
      <c r="I62" s="927">
        <v>87.7</v>
      </c>
      <c r="J62" s="927">
        <v>678</v>
      </c>
      <c r="K62" s="927">
        <v>508.5</v>
      </c>
      <c r="L62" s="927">
        <v>169.5</v>
      </c>
      <c r="M62" s="928">
        <v>1.952</v>
      </c>
    </row>
    <row r="63" spans="1:13" ht="12.75">
      <c r="A63" s="936" t="s">
        <v>2249</v>
      </c>
      <c r="B63" s="926">
        <v>112.1</v>
      </c>
      <c r="C63" s="927">
        <v>525</v>
      </c>
      <c r="D63" s="927">
        <v>350</v>
      </c>
      <c r="E63" s="927">
        <v>175</v>
      </c>
      <c r="F63" s="928">
        <v>1.855</v>
      </c>
      <c r="G63" s="929"/>
      <c r="H63" s="930">
        <v>175</v>
      </c>
      <c r="I63" s="927">
        <v>116.6</v>
      </c>
      <c r="J63" s="927">
        <v>700</v>
      </c>
      <c r="K63" s="927">
        <v>525</v>
      </c>
      <c r="L63" s="927">
        <v>175</v>
      </c>
      <c r="M63" s="928">
        <v>1.979</v>
      </c>
    </row>
    <row r="64" spans="1:13" ht="12.75">
      <c r="A64" s="936" t="s">
        <v>502</v>
      </c>
      <c r="B64" s="926">
        <v>141.8</v>
      </c>
      <c r="C64" s="927">
        <v>540</v>
      </c>
      <c r="D64" s="927">
        <v>360</v>
      </c>
      <c r="E64" s="927">
        <v>180</v>
      </c>
      <c r="F64" s="928">
        <v>1.876</v>
      </c>
      <c r="G64" s="929"/>
      <c r="H64" s="930">
        <v>180</v>
      </c>
      <c r="I64" s="927">
        <v>147.7</v>
      </c>
      <c r="J64" s="927">
        <v>720</v>
      </c>
      <c r="K64" s="927">
        <v>540</v>
      </c>
      <c r="L64" s="927">
        <v>180</v>
      </c>
      <c r="M64" s="928">
        <v>2.004</v>
      </c>
    </row>
    <row r="65" spans="1:13" ht="12.75">
      <c r="A65" s="936" t="s">
        <v>503</v>
      </c>
      <c r="B65" s="926">
        <v>250.3</v>
      </c>
      <c r="C65" s="927">
        <v>592.5</v>
      </c>
      <c r="D65" s="927">
        <v>395</v>
      </c>
      <c r="E65" s="927">
        <v>197.5</v>
      </c>
      <c r="F65" s="928">
        <v>1.979</v>
      </c>
      <c r="G65" s="929"/>
      <c r="H65" s="930">
        <v>197.5</v>
      </c>
      <c r="I65" s="927">
        <v>261.1</v>
      </c>
      <c r="J65" s="927">
        <v>790</v>
      </c>
      <c r="K65" s="927">
        <v>592.5</v>
      </c>
      <c r="L65" s="927">
        <v>197.5</v>
      </c>
      <c r="M65" s="928">
        <v>2.125</v>
      </c>
    </row>
    <row r="66" spans="1:13" ht="12.75">
      <c r="A66" s="936" t="s">
        <v>504</v>
      </c>
      <c r="B66" s="926">
        <v>92.4</v>
      </c>
      <c r="C66" s="927">
        <v>567</v>
      </c>
      <c r="D66" s="927">
        <v>378</v>
      </c>
      <c r="E66" s="927">
        <v>189</v>
      </c>
      <c r="F66" s="928">
        <v>1.911</v>
      </c>
      <c r="G66" s="929"/>
      <c r="H66" s="930">
        <v>189</v>
      </c>
      <c r="I66" s="927">
        <v>97.1</v>
      </c>
      <c r="J66" s="927">
        <v>756</v>
      </c>
      <c r="K66" s="927">
        <v>567</v>
      </c>
      <c r="L66" s="927">
        <v>189</v>
      </c>
      <c r="M66" s="928">
        <v>2.043</v>
      </c>
    </row>
    <row r="67" spans="1:13" ht="12.75">
      <c r="A67" s="936" t="s">
        <v>505</v>
      </c>
      <c r="B67" s="926">
        <v>124.8</v>
      </c>
      <c r="C67" s="927">
        <v>585</v>
      </c>
      <c r="D67" s="927">
        <v>390</v>
      </c>
      <c r="E67" s="927">
        <v>195</v>
      </c>
      <c r="F67" s="928">
        <v>1.935</v>
      </c>
      <c r="G67" s="929"/>
      <c r="H67" s="930">
        <v>195</v>
      </c>
      <c r="I67" s="927">
        <v>130.4</v>
      </c>
      <c r="J67" s="927">
        <v>780</v>
      </c>
      <c r="K67" s="927">
        <v>585</v>
      </c>
      <c r="L67" s="927">
        <v>195</v>
      </c>
      <c r="M67" s="928">
        <v>2.073</v>
      </c>
    </row>
    <row r="68" spans="1:13" ht="12.75">
      <c r="A68" s="936" t="s">
        <v>506</v>
      </c>
      <c r="B68" s="926">
        <v>155.3</v>
      </c>
      <c r="C68" s="927">
        <v>600</v>
      </c>
      <c r="D68" s="927">
        <v>400</v>
      </c>
      <c r="E68" s="927">
        <v>200</v>
      </c>
      <c r="F68" s="928">
        <v>1.956</v>
      </c>
      <c r="G68" s="929"/>
      <c r="H68" s="930">
        <v>200</v>
      </c>
      <c r="I68" s="927">
        <v>162.3</v>
      </c>
      <c r="J68" s="927">
        <v>800</v>
      </c>
      <c r="K68" s="927">
        <v>600</v>
      </c>
      <c r="L68" s="927">
        <v>200</v>
      </c>
      <c r="M68" s="928">
        <v>2.098</v>
      </c>
    </row>
    <row r="69" spans="1:13" ht="12.75">
      <c r="A69" s="936" t="s">
        <v>507</v>
      </c>
      <c r="B69" s="926">
        <v>255.7</v>
      </c>
      <c r="C69" s="927">
        <v>648</v>
      </c>
      <c r="D69" s="927">
        <v>432</v>
      </c>
      <c r="E69" s="927">
        <v>216</v>
      </c>
      <c r="F69" s="928">
        <v>2.049</v>
      </c>
      <c r="G69" s="929"/>
      <c r="H69" s="930">
        <v>216</v>
      </c>
      <c r="I69" s="927">
        <v>267.6</v>
      </c>
      <c r="J69" s="927">
        <v>864</v>
      </c>
      <c r="K69" s="927">
        <v>648</v>
      </c>
      <c r="L69" s="927">
        <v>216</v>
      </c>
      <c r="M69" s="928">
        <v>2.207</v>
      </c>
    </row>
    <row r="70" spans="1:13" ht="12.75">
      <c r="A70" s="936" t="s">
        <v>508</v>
      </c>
      <c r="B70" s="926">
        <v>99.7</v>
      </c>
      <c r="C70" s="927">
        <v>637.5</v>
      </c>
      <c r="D70" s="927">
        <v>425</v>
      </c>
      <c r="E70" s="927">
        <v>212.5</v>
      </c>
      <c r="F70" s="928">
        <v>2.005</v>
      </c>
      <c r="G70" s="929"/>
      <c r="H70" s="930">
        <v>212.5</v>
      </c>
      <c r="I70" s="927">
        <v>105.3</v>
      </c>
      <c r="J70" s="927">
        <v>850</v>
      </c>
      <c r="K70" s="927">
        <v>637.5</v>
      </c>
      <c r="L70" s="927">
        <v>212.5</v>
      </c>
      <c r="M70" s="928">
        <v>2.154</v>
      </c>
    </row>
    <row r="71" spans="1:13" ht="12.75">
      <c r="A71" s="936" t="s">
        <v>509</v>
      </c>
      <c r="B71" s="926">
        <v>139.8</v>
      </c>
      <c r="C71" s="927">
        <v>660</v>
      </c>
      <c r="D71" s="927">
        <v>440</v>
      </c>
      <c r="E71" s="927">
        <v>220</v>
      </c>
      <c r="F71" s="928">
        <v>2.035</v>
      </c>
      <c r="G71" s="929"/>
      <c r="H71" s="930">
        <v>220</v>
      </c>
      <c r="I71" s="927">
        <v>146.4</v>
      </c>
      <c r="J71" s="927">
        <v>880</v>
      </c>
      <c r="K71" s="927">
        <v>660</v>
      </c>
      <c r="L71" s="927">
        <v>220</v>
      </c>
      <c r="M71" s="928">
        <v>2.19</v>
      </c>
    </row>
    <row r="72" spans="1:13" ht="12.75">
      <c r="A72" s="936" t="s">
        <v>510</v>
      </c>
      <c r="B72" s="926">
        <v>171.1</v>
      </c>
      <c r="C72" s="927">
        <v>675</v>
      </c>
      <c r="D72" s="927">
        <v>450</v>
      </c>
      <c r="E72" s="927">
        <v>225</v>
      </c>
      <c r="F72" s="928">
        <v>2.056</v>
      </c>
      <c r="G72" s="929"/>
      <c r="H72" s="930">
        <v>225</v>
      </c>
      <c r="I72" s="927">
        <v>179.4</v>
      </c>
      <c r="J72" s="927">
        <v>900</v>
      </c>
      <c r="K72" s="927">
        <v>675</v>
      </c>
      <c r="L72" s="927">
        <v>225</v>
      </c>
      <c r="M72" s="928">
        <v>2.215</v>
      </c>
    </row>
    <row r="73" spans="1:13" ht="12.75">
      <c r="A73" s="936" t="s">
        <v>511</v>
      </c>
      <c r="B73" s="926">
        <v>263.3</v>
      </c>
      <c r="C73" s="927">
        <v>717</v>
      </c>
      <c r="D73" s="927">
        <v>478</v>
      </c>
      <c r="E73" s="927">
        <v>239</v>
      </c>
      <c r="F73" s="928">
        <v>2.141</v>
      </c>
      <c r="G73" s="929"/>
      <c r="H73" s="930">
        <v>239</v>
      </c>
      <c r="I73" s="927">
        <v>276.5</v>
      </c>
      <c r="J73" s="927">
        <v>956</v>
      </c>
      <c r="K73" s="927">
        <v>717</v>
      </c>
      <c r="L73" s="927">
        <v>239</v>
      </c>
      <c r="M73" s="928">
        <v>2.314</v>
      </c>
    </row>
    <row r="74" spans="1:13" ht="12.75">
      <c r="A74" s="936" t="s">
        <v>512</v>
      </c>
      <c r="B74" s="926">
        <v>107.4</v>
      </c>
      <c r="C74" s="927">
        <v>708</v>
      </c>
      <c r="D74" s="927">
        <v>472</v>
      </c>
      <c r="E74" s="927">
        <v>236</v>
      </c>
      <c r="F74" s="928">
        <v>2.099</v>
      </c>
      <c r="G74" s="929"/>
      <c r="H74" s="930">
        <v>236</v>
      </c>
      <c r="I74" s="927">
        <v>113.9</v>
      </c>
      <c r="J74" s="927">
        <v>944</v>
      </c>
      <c r="K74" s="927">
        <v>708</v>
      </c>
      <c r="L74" s="927">
        <v>236</v>
      </c>
      <c r="M74" s="928">
        <v>2.264</v>
      </c>
    </row>
    <row r="75" spans="1:13" ht="12.75">
      <c r="A75" s="936" t="s">
        <v>513</v>
      </c>
      <c r="B75" s="926">
        <v>155.1</v>
      </c>
      <c r="C75" s="927">
        <v>735</v>
      </c>
      <c r="D75" s="927">
        <v>490</v>
      </c>
      <c r="E75" s="927">
        <v>245</v>
      </c>
      <c r="F75" s="928">
        <v>2.136</v>
      </c>
      <c r="G75" s="929"/>
      <c r="H75" s="930">
        <v>245</v>
      </c>
      <c r="I75" s="927">
        <v>162.8</v>
      </c>
      <c r="J75" s="927">
        <v>980</v>
      </c>
      <c r="K75" s="927">
        <v>735</v>
      </c>
      <c r="L75" s="927">
        <v>245</v>
      </c>
      <c r="M75" s="928">
        <v>2.307</v>
      </c>
    </row>
    <row r="76" spans="1:13" ht="12.75">
      <c r="A76" s="936" t="s">
        <v>514</v>
      </c>
      <c r="B76" s="926">
        <v>187.3</v>
      </c>
      <c r="C76" s="927">
        <v>750</v>
      </c>
      <c r="D76" s="927">
        <v>500</v>
      </c>
      <c r="E76" s="927">
        <v>250</v>
      </c>
      <c r="F76" s="928">
        <v>2.156</v>
      </c>
      <c r="G76" s="929"/>
      <c r="H76" s="930">
        <v>250</v>
      </c>
      <c r="I76" s="927">
        <v>196.8</v>
      </c>
      <c r="J76" s="927">
        <v>1000</v>
      </c>
      <c r="K76" s="927">
        <v>750</v>
      </c>
      <c r="L76" s="927">
        <v>250</v>
      </c>
      <c r="M76" s="928">
        <v>2.332</v>
      </c>
    </row>
    <row r="77" spans="1:13" ht="12.75">
      <c r="A77" s="936" t="s">
        <v>515</v>
      </c>
      <c r="B77" s="926">
        <v>270.3</v>
      </c>
      <c r="C77" s="927">
        <v>786</v>
      </c>
      <c r="D77" s="927">
        <v>524</v>
      </c>
      <c r="E77" s="927">
        <v>262</v>
      </c>
      <c r="F77" s="928">
        <v>2.229</v>
      </c>
      <c r="G77" s="929"/>
      <c r="H77" s="930">
        <v>262</v>
      </c>
      <c r="I77" s="927">
        <v>284.7</v>
      </c>
      <c r="J77" s="927">
        <v>1048</v>
      </c>
      <c r="K77" s="927">
        <v>786</v>
      </c>
      <c r="L77" s="927">
        <v>262</v>
      </c>
      <c r="M77" s="928">
        <v>2.418</v>
      </c>
    </row>
    <row r="78" spans="1:13" ht="12.75">
      <c r="A78" s="936" t="s">
        <v>516</v>
      </c>
      <c r="B78" s="926">
        <v>120</v>
      </c>
      <c r="C78" s="927">
        <v>783</v>
      </c>
      <c r="D78" s="927">
        <v>522</v>
      </c>
      <c r="E78" s="927">
        <v>261</v>
      </c>
      <c r="F78" s="928">
        <v>2.199</v>
      </c>
      <c r="G78" s="929"/>
      <c r="H78" s="930">
        <v>261</v>
      </c>
      <c r="I78" s="927">
        <v>127.8</v>
      </c>
      <c r="J78" s="927">
        <v>1044</v>
      </c>
      <c r="K78" s="927">
        <v>783</v>
      </c>
      <c r="L78" s="927">
        <v>261</v>
      </c>
      <c r="M78" s="928">
        <v>2.381</v>
      </c>
    </row>
    <row r="79" spans="1:13" ht="12.75">
      <c r="A79" s="936" t="s">
        <v>517</v>
      </c>
      <c r="B79" s="926">
        <v>166.2</v>
      </c>
      <c r="C79" s="927">
        <v>810</v>
      </c>
      <c r="D79" s="927">
        <v>540</v>
      </c>
      <c r="E79" s="927">
        <v>270</v>
      </c>
      <c r="F79" s="928">
        <v>2.236</v>
      </c>
      <c r="G79" s="929"/>
      <c r="H79" s="930">
        <v>270</v>
      </c>
      <c r="I79" s="927">
        <v>175.1</v>
      </c>
      <c r="J79" s="927">
        <v>1080</v>
      </c>
      <c r="K79" s="927">
        <v>810</v>
      </c>
      <c r="L79" s="927">
        <v>270</v>
      </c>
      <c r="M79" s="928">
        <v>2.424</v>
      </c>
    </row>
    <row r="80" spans="1:13" ht="12.75">
      <c r="A80" s="936" t="s">
        <v>518</v>
      </c>
      <c r="B80" s="926">
        <v>199.4</v>
      </c>
      <c r="C80" s="927">
        <v>825</v>
      </c>
      <c r="D80" s="927">
        <v>550</v>
      </c>
      <c r="E80" s="927">
        <v>275</v>
      </c>
      <c r="F80" s="928">
        <v>2.256</v>
      </c>
      <c r="G80" s="929"/>
      <c r="H80" s="930">
        <v>275</v>
      </c>
      <c r="I80" s="927">
        <v>210.2</v>
      </c>
      <c r="J80" s="927">
        <v>1100</v>
      </c>
      <c r="K80" s="927">
        <v>825</v>
      </c>
      <c r="L80" s="927">
        <v>275</v>
      </c>
      <c r="M80" s="928">
        <v>2.449</v>
      </c>
    </row>
    <row r="81" spans="1:13" ht="12.75">
      <c r="A81" s="936" t="s">
        <v>519</v>
      </c>
      <c r="B81" s="926">
        <v>278.2</v>
      </c>
      <c r="C81" s="927">
        <v>858</v>
      </c>
      <c r="D81" s="927">
        <v>572</v>
      </c>
      <c r="E81" s="927">
        <v>286</v>
      </c>
      <c r="F81" s="928">
        <v>2.325</v>
      </c>
      <c r="G81" s="929"/>
      <c r="H81" s="930">
        <v>286</v>
      </c>
      <c r="I81" s="927">
        <v>293.9</v>
      </c>
      <c r="J81" s="927">
        <v>1144</v>
      </c>
      <c r="K81" s="927">
        <v>858</v>
      </c>
      <c r="L81" s="927">
        <v>286</v>
      </c>
      <c r="M81" s="928">
        <v>2.53</v>
      </c>
    </row>
    <row r="82" spans="1:13" ht="12.75">
      <c r="A82" s="936" t="s">
        <v>520</v>
      </c>
      <c r="B82" s="926">
        <v>128.8</v>
      </c>
      <c r="C82" s="927">
        <v>856.5</v>
      </c>
      <c r="D82" s="927">
        <v>571</v>
      </c>
      <c r="E82" s="927">
        <v>285.5</v>
      </c>
      <c r="F82" s="928">
        <v>2.298</v>
      </c>
      <c r="G82" s="929"/>
      <c r="H82" s="930">
        <v>285.5</v>
      </c>
      <c r="I82" s="927">
        <v>137.8</v>
      </c>
      <c r="J82" s="927">
        <v>1142</v>
      </c>
      <c r="K82" s="927">
        <v>856.5</v>
      </c>
      <c r="L82" s="927">
        <v>285.5</v>
      </c>
      <c r="M82" s="928">
        <v>2.496</v>
      </c>
    </row>
    <row r="83" spans="1:13" ht="12.75">
      <c r="A83" s="936" t="s">
        <v>521</v>
      </c>
      <c r="B83" s="926">
        <v>177.8</v>
      </c>
      <c r="C83" s="927">
        <v>885</v>
      </c>
      <c r="D83" s="927">
        <v>590</v>
      </c>
      <c r="E83" s="927">
        <v>295</v>
      </c>
      <c r="F83" s="928">
        <v>2.336</v>
      </c>
      <c r="G83" s="929"/>
      <c r="H83" s="930">
        <v>295</v>
      </c>
      <c r="I83" s="927">
        <v>187.8</v>
      </c>
      <c r="J83" s="927">
        <v>1180</v>
      </c>
      <c r="K83" s="927">
        <v>885</v>
      </c>
      <c r="L83" s="927">
        <v>295</v>
      </c>
      <c r="M83" s="928">
        <v>2.541</v>
      </c>
    </row>
    <row r="84" spans="1:13" ht="12.75">
      <c r="A84" s="936" t="s">
        <v>522</v>
      </c>
      <c r="B84" s="926">
        <v>211.9</v>
      </c>
      <c r="C84" s="927">
        <v>900</v>
      </c>
      <c r="D84" s="927">
        <v>600</v>
      </c>
      <c r="E84" s="927">
        <v>300</v>
      </c>
      <c r="F84" s="928">
        <v>2.356</v>
      </c>
      <c r="G84" s="929"/>
      <c r="H84" s="930">
        <v>300</v>
      </c>
      <c r="I84" s="927">
        <v>224.1</v>
      </c>
      <c r="J84" s="927">
        <v>1200</v>
      </c>
      <c r="K84" s="927">
        <v>900</v>
      </c>
      <c r="L84" s="927">
        <v>300</v>
      </c>
      <c r="M84" s="928">
        <v>2.566</v>
      </c>
    </row>
    <row r="85" spans="1:13" ht="12.75">
      <c r="A85" s="936" t="s">
        <v>1141</v>
      </c>
      <c r="B85" s="926">
        <v>285.5</v>
      </c>
      <c r="C85" s="927">
        <v>930</v>
      </c>
      <c r="D85" s="927">
        <v>620</v>
      </c>
      <c r="E85" s="927">
        <v>310</v>
      </c>
      <c r="F85" s="928">
        <v>2.417</v>
      </c>
      <c r="G85" s="929"/>
      <c r="H85" s="930">
        <v>310</v>
      </c>
      <c r="I85" s="927">
        <v>302.5</v>
      </c>
      <c r="J85" s="927">
        <v>1240</v>
      </c>
      <c r="K85" s="927">
        <v>930</v>
      </c>
      <c r="L85" s="927">
        <v>310</v>
      </c>
      <c r="M85" s="928">
        <v>2.638</v>
      </c>
    </row>
    <row r="86" spans="1:13" ht="12.75">
      <c r="A86" s="936" t="s">
        <v>2397</v>
      </c>
      <c r="B86" s="926">
        <v>336.9</v>
      </c>
      <c r="C86" s="927">
        <v>948</v>
      </c>
      <c r="D86" s="927">
        <v>632</v>
      </c>
      <c r="E86" s="927">
        <v>316</v>
      </c>
      <c r="F86" s="928">
        <v>2.462</v>
      </c>
      <c r="G86" s="929"/>
      <c r="H86" s="930">
        <v>316</v>
      </c>
      <c r="I86" s="927">
        <v>358</v>
      </c>
      <c r="J86" s="927">
        <v>1264</v>
      </c>
      <c r="K86" s="927">
        <v>948</v>
      </c>
      <c r="L86" s="927">
        <v>316</v>
      </c>
      <c r="M86" s="928">
        <v>2.689</v>
      </c>
    </row>
    <row r="87" spans="1:13" ht="12.75">
      <c r="A87" s="936" t="s">
        <v>2398</v>
      </c>
      <c r="B87" s="926">
        <v>399.1</v>
      </c>
      <c r="C87" s="927">
        <v>972</v>
      </c>
      <c r="D87" s="927">
        <v>648</v>
      </c>
      <c r="E87" s="927">
        <v>324</v>
      </c>
      <c r="F87" s="928">
        <v>2.514</v>
      </c>
      <c r="G87" s="929"/>
      <c r="H87" s="930">
        <v>324</v>
      </c>
      <c r="I87" s="927">
        <v>424.6</v>
      </c>
      <c r="J87" s="927">
        <v>1296</v>
      </c>
      <c r="K87" s="927">
        <v>972</v>
      </c>
      <c r="L87" s="927">
        <v>324</v>
      </c>
      <c r="M87" s="928">
        <v>2.75</v>
      </c>
    </row>
    <row r="88" spans="1:13" ht="12.75">
      <c r="A88" s="936" t="s">
        <v>1142</v>
      </c>
      <c r="B88" s="926">
        <v>138</v>
      </c>
      <c r="C88" s="927">
        <v>930</v>
      </c>
      <c r="D88" s="927">
        <v>620</v>
      </c>
      <c r="E88" s="927">
        <v>310</v>
      </c>
      <c r="F88" s="928">
        <v>2.396</v>
      </c>
      <c r="G88" s="929"/>
      <c r="H88" s="930">
        <v>310</v>
      </c>
      <c r="I88" s="927">
        <v>148.1</v>
      </c>
      <c r="J88" s="927">
        <v>1240</v>
      </c>
      <c r="K88" s="927">
        <v>930</v>
      </c>
      <c r="L88" s="927">
        <v>310</v>
      </c>
      <c r="M88" s="928">
        <v>2.611</v>
      </c>
    </row>
    <row r="89" spans="1:13" ht="12.75">
      <c r="A89" s="936" t="s">
        <v>1143</v>
      </c>
      <c r="B89" s="926">
        <v>189.7</v>
      </c>
      <c r="C89" s="927">
        <v>960</v>
      </c>
      <c r="D89" s="927">
        <v>640</v>
      </c>
      <c r="E89" s="927">
        <v>320</v>
      </c>
      <c r="F89" s="928">
        <v>2.436</v>
      </c>
      <c r="G89" s="929"/>
      <c r="H89" s="930">
        <v>320</v>
      </c>
      <c r="I89" s="927">
        <v>201</v>
      </c>
      <c r="J89" s="927">
        <v>1280</v>
      </c>
      <c r="K89" s="927">
        <v>960</v>
      </c>
      <c r="L89" s="927">
        <v>320</v>
      </c>
      <c r="M89" s="928">
        <v>2.658</v>
      </c>
    </row>
    <row r="90" spans="1:13" ht="12.75">
      <c r="A90" s="936" t="s">
        <v>1144</v>
      </c>
      <c r="B90" s="926">
        <v>224.8</v>
      </c>
      <c r="C90" s="927">
        <v>975</v>
      </c>
      <c r="D90" s="927">
        <v>650</v>
      </c>
      <c r="E90" s="927">
        <v>325</v>
      </c>
      <c r="F90" s="928">
        <v>2.456</v>
      </c>
      <c r="G90" s="929"/>
      <c r="H90" s="930">
        <v>325</v>
      </c>
      <c r="I90" s="927">
        <v>238.4</v>
      </c>
      <c r="J90" s="927">
        <v>1300</v>
      </c>
      <c r="K90" s="927">
        <v>975</v>
      </c>
      <c r="L90" s="927">
        <v>325</v>
      </c>
      <c r="M90" s="928">
        <v>2.683</v>
      </c>
    </row>
    <row r="91" spans="1:13" ht="12.75">
      <c r="A91" s="936" t="s">
        <v>1292</v>
      </c>
      <c r="B91" s="926">
        <v>293.4</v>
      </c>
      <c r="C91" s="927">
        <v>1002</v>
      </c>
      <c r="D91" s="927">
        <v>668</v>
      </c>
      <c r="E91" s="927">
        <v>334</v>
      </c>
      <c r="F91" s="928">
        <v>2.513</v>
      </c>
      <c r="G91" s="929"/>
      <c r="H91" s="930">
        <v>334</v>
      </c>
      <c r="I91" s="927">
        <v>311.7</v>
      </c>
      <c r="J91" s="927">
        <v>1336</v>
      </c>
      <c r="K91" s="927">
        <v>1002</v>
      </c>
      <c r="L91" s="927">
        <v>334</v>
      </c>
      <c r="M91" s="928">
        <v>2.75</v>
      </c>
    </row>
    <row r="92" spans="1:13" ht="12.75">
      <c r="A92" s="936" t="s">
        <v>2399</v>
      </c>
      <c r="B92" s="926">
        <v>343.5</v>
      </c>
      <c r="C92" s="927">
        <v>1020</v>
      </c>
      <c r="D92" s="927">
        <v>680</v>
      </c>
      <c r="E92" s="927">
        <v>340</v>
      </c>
      <c r="F92" s="928">
        <v>2.554</v>
      </c>
      <c r="G92" s="929"/>
      <c r="H92" s="930">
        <v>340</v>
      </c>
      <c r="I92" s="927">
        <v>365.7</v>
      </c>
      <c r="J92" s="927">
        <v>1360</v>
      </c>
      <c r="K92" s="927">
        <v>1020</v>
      </c>
      <c r="L92" s="927">
        <v>340</v>
      </c>
      <c r="M92" s="928">
        <v>2.797</v>
      </c>
    </row>
    <row r="93" spans="1:13" ht="12.75">
      <c r="A93" s="936" t="s">
        <v>2400</v>
      </c>
      <c r="B93" s="926">
        <v>407.3</v>
      </c>
      <c r="C93" s="927">
        <v>1044</v>
      </c>
      <c r="D93" s="927">
        <v>696</v>
      </c>
      <c r="E93" s="927">
        <v>348</v>
      </c>
      <c r="F93" s="928">
        <v>2.606</v>
      </c>
      <c r="G93" s="929"/>
      <c r="H93" s="930">
        <v>348</v>
      </c>
      <c r="I93" s="927">
        <v>434.2</v>
      </c>
      <c r="J93" s="927">
        <v>1392</v>
      </c>
      <c r="K93" s="927">
        <v>1044</v>
      </c>
      <c r="L93" s="927">
        <v>348</v>
      </c>
      <c r="M93" s="928">
        <v>2.858</v>
      </c>
    </row>
    <row r="94" spans="1:13" ht="12.75">
      <c r="A94" s="936" t="s">
        <v>1293</v>
      </c>
      <c r="B94" s="926">
        <v>149.9</v>
      </c>
      <c r="C94" s="927">
        <v>1005</v>
      </c>
      <c r="D94" s="927">
        <v>670</v>
      </c>
      <c r="E94" s="927">
        <v>335</v>
      </c>
      <c r="F94" s="928">
        <v>2.496</v>
      </c>
      <c r="G94" s="929"/>
      <c r="H94" s="930">
        <v>335</v>
      </c>
      <c r="I94" s="927">
        <v>161.3</v>
      </c>
      <c r="J94" s="927">
        <v>1340</v>
      </c>
      <c r="K94" s="927">
        <v>1005</v>
      </c>
      <c r="L94" s="927">
        <v>335</v>
      </c>
      <c r="M94" s="928">
        <v>2.728</v>
      </c>
    </row>
    <row r="95" spans="1:13" ht="12.75">
      <c r="A95" s="936" t="s">
        <v>1294</v>
      </c>
      <c r="B95" s="926">
        <v>204.5</v>
      </c>
      <c r="C95" s="927">
        <v>1035</v>
      </c>
      <c r="D95" s="927">
        <v>690</v>
      </c>
      <c r="E95" s="927">
        <v>345</v>
      </c>
      <c r="F95" s="928">
        <v>2.536</v>
      </c>
      <c r="G95" s="929"/>
      <c r="H95" s="930">
        <v>345</v>
      </c>
      <c r="I95" s="927">
        <v>217.6</v>
      </c>
      <c r="J95" s="927">
        <v>1380</v>
      </c>
      <c r="K95" s="927">
        <v>1035</v>
      </c>
      <c r="L95" s="927">
        <v>345</v>
      </c>
      <c r="M95" s="928">
        <v>2.776</v>
      </c>
    </row>
    <row r="96" spans="1:13" ht="12.75">
      <c r="A96" s="936" t="s">
        <v>1295</v>
      </c>
      <c r="B96" s="926">
        <v>240.5</v>
      </c>
      <c r="C96" s="927">
        <v>1050</v>
      </c>
      <c r="D96" s="927">
        <v>700</v>
      </c>
      <c r="E96" s="927">
        <v>350</v>
      </c>
      <c r="F96" s="928">
        <v>2.556</v>
      </c>
      <c r="G96" s="929"/>
      <c r="H96" s="930">
        <v>350</v>
      </c>
      <c r="I96" s="927">
        <v>256.1</v>
      </c>
      <c r="J96" s="927">
        <v>1400</v>
      </c>
      <c r="K96" s="927">
        <v>1050</v>
      </c>
      <c r="L96" s="927">
        <v>350</v>
      </c>
      <c r="M96" s="928">
        <v>2.801</v>
      </c>
    </row>
    <row r="97" spans="1:13" ht="12.75">
      <c r="A97" s="936" t="s">
        <v>1296</v>
      </c>
      <c r="B97" s="926">
        <v>300.7</v>
      </c>
      <c r="C97" s="927">
        <v>1074</v>
      </c>
      <c r="D97" s="927">
        <v>716</v>
      </c>
      <c r="E97" s="927">
        <v>358</v>
      </c>
      <c r="F97" s="928">
        <v>2.605</v>
      </c>
      <c r="G97" s="929"/>
      <c r="H97" s="930">
        <v>358</v>
      </c>
      <c r="I97" s="927">
        <v>320.3</v>
      </c>
      <c r="J97" s="927">
        <v>1432</v>
      </c>
      <c r="K97" s="927">
        <v>1074</v>
      </c>
      <c r="L97" s="927">
        <v>358</v>
      </c>
      <c r="M97" s="928">
        <v>2.858</v>
      </c>
    </row>
    <row r="98" spans="1:13" ht="12.75">
      <c r="A98" s="936" t="s">
        <v>2401</v>
      </c>
      <c r="B98" s="926">
        <v>352.2</v>
      </c>
      <c r="C98" s="927">
        <v>1092</v>
      </c>
      <c r="D98" s="927">
        <v>728</v>
      </c>
      <c r="E98" s="927">
        <v>364</v>
      </c>
      <c r="F98" s="928">
        <v>2.646</v>
      </c>
      <c r="G98" s="929"/>
      <c r="H98" s="930">
        <v>364</v>
      </c>
      <c r="I98" s="927">
        <v>376</v>
      </c>
      <c r="J98" s="927">
        <v>1456</v>
      </c>
      <c r="K98" s="927">
        <v>1092</v>
      </c>
      <c r="L98" s="927">
        <v>364</v>
      </c>
      <c r="M98" s="928">
        <v>2.905</v>
      </c>
    </row>
    <row r="99" spans="1:13" ht="12.75">
      <c r="A99" s="936" t="s">
        <v>2402</v>
      </c>
      <c r="B99" s="926">
        <v>417.6</v>
      </c>
      <c r="C99" s="927">
        <v>1116</v>
      </c>
      <c r="D99" s="927">
        <v>744</v>
      </c>
      <c r="E99" s="927">
        <v>372</v>
      </c>
      <c r="F99" s="928">
        <v>2.698</v>
      </c>
      <c r="G99" s="929"/>
      <c r="H99" s="930">
        <v>372</v>
      </c>
      <c r="I99" s="927">
        <v>446.3</v>
      </c>
      <c r="J99" s="927">
        <v>1488</v>
      </c>
      <c r="K99" s="927">
        <v>1116</v>
      </c>
      <c r="L99" s="927">
        <v>372</v>
      </c>
      <c r="M99" s="928">
        <v>2.966</v>
      </c>
    </row>
    <row r="100" spans="1:13" ht="12.75">
      <c r="A100" s="936" t="s">
        <v>1297</v>
      </c>
      <c r="B100" s="926">
        <v>171.5</v>
      </c>
      <c r="C100" s="927">
        <v>1155</v>
      </c>
      <c r="D100" s="927">
        <v>770</v>
      </c>
      <c r="E100" s="927">
        <v>385</v>
      </c>
      <c r="F100" s="928">
        <v>2.691</v>
      </c>
      <c r="G100" s="929"/>
      <c r="H100" s="930">
        <v>385</v>
      </c>
      <c r="I100" s="927">
        <v>185.6</v>
      </c>
      <c r="J100" s="927">
        <v>1540</v>
      </c>
      <c r="K100" s="927">
        <v>1155</v>
      </c>
      <c r="L100" s="927">
        <v>385</v>
      </c>
      <c r="M100" s="928">
        <v>2.957</v>
      </c>
    </row>
    <row r="101" spans="1:13" ht="12.75">
      <c r="A101" s="936" t="s">
        <v>1106</v>
      </c>
      <c r="B101" s="926">
        <v>224.4</v>
      </c>
      <c r="C101" s="927">
        <v>1185</v>
      </c>
      <c r="D101" s="927">
        <v>790</v>
      </c>
      <c r="E101" s="927">
        <v>395</v>
      </c>
      <c r="F101" s="928">
        <v>2.731</v>
      </c>
      <c r="G101" s="929"/>
      <c r="H101" s="930">
        <v>395</v>
      </c>
      <c r="I101" s="927">
        <v>239.9</v>
      </c>
      <c r="J101" s="927">
        <v>1580</v>
      </c>
      <c r="K101" s="927">
        <v>1185</v>
      </c>
      <c r="L101" s="927">
        <v>395</v>
      </c>
      <c r="M101" s="928">
        <v>3.004</v>
      </c>
    </row>
    <row r="102" spans="1:13" ht="12.75">
      <c r="A102" s="936" t="s">
        <v>1107</v>
      </c>
      <c r="B102" s="926">
        <v>262.3</v>
      </c>
      <c r="C102" s="927">
        <v>1200</v>
      </c>
      <c r="D102" s="927">
        <v>800</v>
      </c>
      <c r="E102" s="927">
        <v>400</v>
      </c>
      <c r="F102" s="928">
        <v>2.751</v>
      </c>
      <c r="G102" s="929"/>
      <c r="H102" s="930">
        <v>400</v>
      </c>
      <c r="I102" s="927">
        <v>280.6</v>
      </c>
      <c r="J102" s="927">
        <v>1600</v>
      </c>
      <c r="K102" s="927">
        <v>1200</v>
      </c>
      <c r="L102" s="927">
        <v>400</v>
      </c>
      <c r="M102" s="928">
        <v>3.03</v>
      </c>
    </row>
    <row r="103" spans="1:13" ht="12.75">
      <c r="A103" s="936" t="s">
        <v>1108</v>
      </c>
      <c r="B103" s="926">
        <v>317.3</v>
      </c>
      <c r="C103" s="927">
        <v>1221</v>
      </c>
      <c r="D103" s="927">
        <v>814</v>
      </c>
      <c r="E103" s="927">
        <v>407</v>
      </c>
      <c r="F103" s="928">
        <v>2.792</v>
      </c>
      <c r="G103" s="929"/>
      <c r="H103" s="930">
        <v>407</v>
      </c>
      <c r="I103" s="927">
        <v>339.7</v>
      </c>
      <c r="J103" s="927">
        <v>1628</v>
      </c>
      <c r="K103" s="927">
        <v>1221</v>
      </c>
      <c r="L103" s="927">
        <v>407</v>
      </c>
      <c r="M103" s="928">
        <v>3.077</v>
      </c>
    </row>
    <row r="104" spans="1:13" ht="12.75">
      <c r="A104" s="936" t="s">
        <v>2403</v>
      </c>
      <c r="B104" s="926">
        <v>372.5</v>
      </c>
      <c r="C104" s="927">
        <v>1239</v>
      </c>
      <c r="D104" s="927">
        <v>826</v>
      </c>
      <c r="E104" s="927">
        <v>413</v>
      </c>
      <c r="F104" s="928">
        <v>2.836</v>
      </c>
      <c r="G104" s="929"/>
      <c r="H104" s="930">
        <v>413</v>
      </c>
      <c r="I104" s="927">
        <v>399.6</v>
      </c>
      <c r="J104" s="927">
        <v>1652</v>
      </c>
      <c r="K104" s="927">
        <v>1239</v>
      </c>
      <c r="L104" s="927">
        <v>413</v>
      </c>
      <c r="M104" s="928">
        <v>3.128</v>
      </c>
    </row>
    <row r="105" spans="1:13" ht="12.75">
      <c r="A105" s="936" t="s">
        <v>2173</v>
      </c>
      <c r="B105" s="926">
        <v>444.3</v>
      </c>
      <c r="C105" s="927">
        <v>1263</v>
      </c>
      <c r="D105" s="927">
        <v>842</v>
      </c>
      <c r="E105" s="927">
        <v>421</v>
      </c>
      <c r="F105" s="928">
        <v>2.889</v>
      </c>
      <c r="G105" s="929"/>
      <c r="H105" s="930">
        <v>421</v>
      </c>
      <c r="I105" s="927">
        <v>477.3</v>
      </c>
      <c r="J105" s="927">
        <v>1684</v>
      </c>
      <c r="K105" s="927">
        <v>1263</v>
      </c>
      <c r="L105" s="927">
        <v>421</v>
      </c>
      <c r="M105" s="928">
        <v>3.19</v>
      </c>
    </row>
    <row r="106" spans="1:13" ht="12.75">
      <c r="A106" s="936" t="s">
        <v>1109</v>
      </c>
      <c r="B106" s="926">
        <v>198</v>
      </c>
      <c r="C106" s="927">
        <v>1305</v>
      </c>
      <c r="D106" s="927">
        <v>870</v>
      </c>
      <c r="E106" s="927">
        <v>435</v>
      </c>
      <c r="F106" s="928">
        <v>2.891</v>
      </c>
      <c r="G106" s="929"/>
      <c r="H106" s="930">
        <v>435</v>
      </c>
      <c r="I106" s="927">
        <v>215.1</v>
      </c>
      <c r="J106" s="927">
        <v>1740</v>
      </c>
      <c r="K106" s="927">
        <v>1305</v>
      </c>
      <c r="L106" s="927">
        <v>435</v>
      </c>
      <c r="M106" s="928">
        <v>3.191</v>
      </c>
    </row>
    <row r="107" spans="1:13" ht="12.75">
      <c r="A107" s="936" t="s">
        <v>1110</v>
      </c>
      <c r="B107" s="926">
        <v>251.6</v>
      </c>
      <c r="C107" s="927">
        <v>1335</v>
      </c>
      <c r="D107" s="927">
        <v>890</v>
      </c>
      <c r="E107" s="927">
        <v>445</v>
      </c>
      <c r="F107" s="928">
        <v>2.931</v>
      </c>
      <c r="G107" s="929"/>
      <c r="H107" s="930">
        <v>445</v>
      </c>
      <c r="I107" s="927">
        <v>270.2</v>
      </c>
      <c r="J107" s="927">
        <v>1780</v>
      </c>
      <c r="K107" s="927">
        <v>1335</v>
      </c>
      <c r="L107" s="927">
        <v>445</v>
      </c>
      <c r="M107" s="928">
        <v>3.238</v>
      </c>
    </row>
    <row r="108" spans="1:13" ht="12.75">
      <c r="A108" s="936" t="s">
        <v>1111</v>
      </c>
      <c r="B108" s="926">
        <v>291.5</v>
      </c>
      <c r="C108" s="927">
        <v>1350</v>
      </c>
      <c r="D108" s="927">
        <v>900</v>
      </c>
      <c r="E108" s="927">
        <v>450</v>
      </c>
      <c r="F108" s="928">
        <v>2.951</v>
      </c>
      <c r="G108" s="929"/>
      <c r="H108" s="930">
        <v>450</v>
      </c>
      <c r="I108" s="927">
        <v>313.2</v>
      </c>
      <c r="J108" s="927">
        <v>1800</v>
      </c>
      <c r="K108" s="927">
        <v>1350</v>
      </c>
      <c r="L108" s="927">
        <v>450</v>
      </c>
      <c r="M108" s="928">
        <v>3.264</v>
      </c>
    </row>
    <row r="109" spans="1:13" ht="12.75">
      <c r="A109" s="936" t="s">
        <v>1112</v>
      </c>
      <c r="B109" s="926">
        <v>332.5</v>
      </c>
      <c r="C109" s="927">
        <v>1365</v>
      </c>
      <c r="D109" s="927">
        <v>910</v>
      </c>
      <c r="E109" s="927">
        <v>455</v>
      </c>
      <c r="F109" s="928">
        <v>2.98</v>
      </c>
      <c r="G109" s="929"/>
      <c r="H109" s="930">
        <v>455</v>
      </c>
      <c r="I109" s="927">
        <v>357.5</v>
      </c>
      <c r="J109" s="927">
        <v>1820</v>
      </c>
      <c r="K109" s="927">
        <v>1365</v>
      </c>
      <c r="L109" s="927">
        <v>455</v>
      </c>
      <c r="M109" s="928">
        <v>3.297</v>
      </c>
    </row>
    <row r="110" spans="1:13" ht="12.75">
      <c r="A110" s="936" t="s">
        <v>2174</v>
      </c>
      <c r="B110" s="926">
        <v>390.7</v>
      </c>
      <c r="C110" s="927">
        <v>1383</v>
      </c>
      <c r="D110" s="927">
        <v>922</v>
      </c>
      <c r="E110" s="927">
        <v>461</v>
      </c>
      <c r="F110" s="928">
        <v>3.024</v>
      </c>
      <c r="G110" s="929"/>
      <c r="H110" s="930">
        <v>461</v>
      </c>
      <c r="I110" s="927">
        <v>420.8</v>
      </c>
      <c r="J110" s="927">
        <v>1844</v>
      </c>
      <c r="K110" s="927">
        <v>1383</v>
      </c>
      <c r="L110" s="927">
        <v>461</v>
      </c>
      <c r="M110" s="928">
        <v>3.348</v>
      </c>
    </row>
    <row r="111" spans="1:13" ht="12.75">
      <c r="A111" s="936" t="s">
        <v>2175</v>
      </c>
      <c r="B111" s="926">
        <v>466</v>
      </c>
      <c r="C111" s="927">
        <v>1407</v>
      </c>
      <c r="D111" s="927">
        <v>938</v>
      </c>
      <c r="E111" s="927">
        <v>469</v>
      </c>
      <c r="F111" s="928">
        <v>3.077</v>
      </c>
      <c r="G111" s="929"/>
      <c r="H111" s="930">
        <v>469</v>
      </c>
      <c r="I111" s="927">
        <v>502.9</v>
      </c>
      <c r="J111" s="927">
        <v>1876</v>
      </c>
      <c r="K111" s="927">
        <v>1407</v>
      </c>
      <c r="L111" s="927">
        <v>469</v>
      </c>
      <c r="M111" s="928">
        <v>3.41</v>
      </c>
    </row>
    <row r="112" spans="1:13" ht="12.75">
      <c r="A112" s="936" t="s">
        <v>1113</v>
      </c>
      <c r="B112" s="926">
        <v>221.5</v>
      </c>
      <c r="C112" s="927">
        <v>1455</v>
      </c>
      <c r="D112" s="927">
        <v>970</v>
      </c>
      <c r="E112" s="927">
        <v>485</v>
      </c>
      <c r="F112" s="928">
        <v>3.091</v>
      </c>
      <c r="G112" s="929"/>
      <c r="H112" s="930">
        <v>485</v>
      </c>
      <c r="I112" s="927">
        <v>241.8</v>
      </c>
      <c r="J112" s="927">
        <v>1940</v>
      </c>
      <c r="K112" s="927">
        <v>1455</v>
      </c>
      <c r="L112" s="927">
        <v>485</v>
      </c>
      <c r="M112" s="928">
        <v>3.425</v>
      </c>
    </row>
    <row r="113" spans="1:13" ht="12.75">
      <c r="A113" s="936" t="s">
        <v>1114</v>
      </c>
      <c r="B113" s="926">
        <v>272.3</v>
      </c>
      <c r="C113" s="927">
        <v>1485</v>
      </c>
      <c r="D113" s="927">
        <v>990</v>
      </c>
      <c r="E113" s="927">
        <v>495</v>
      </c>
      <c r="F113" s="928">
        <v>3.131</v>
      </c>
      <c r="G113" s="929"/>
      <c r="H113" s="930">
        <v>495</v>
      </c>
      <c r="I113" s="927">
        <v>293.6</v>
      </c>
      <c r="J113" s="927">
        <v>1980</v>
      </c>
      <c r="K113" s="927">
        <v>1485</v>
      </c>
      <c r="L113" s="927">
        <v>495</v>
      </c>
      <c r="M113" s="928">
        <v>3.472</v>
      </c>
    </row>
    <row r="114" spans="1:13" ht="12.75">
      <c r="A114" s="936" t="s">
        <v>1115</v>
      </c>
      <c r="B114" s="926">
        <v>314</v>
      </c>
      <c r="C114" s="927">
        <v>1500</v>
      </c>
      <c r="D114" s="927">
        <v>1000</v>
      </c>
      <c r="E114" s="927">
        <v>500</v>
      </c>
      <c r="F114" s="928">
        <v>3.151</v>
      </c>
      <c r="G114" s="929"/>
      <c r="H114" s="930">
        <v>500</v>
      </c>
      <c r="I114" s="927">
        <v>338.9</v>
      </c>
      <c r="J114" s="927">
        <v>2000</v>
      </c>
      <c r="K114" s="927">
        <v>1500</v>
      </c>
      <c r="L114" s="927">
        <v>500</v>
      </c>
      <c r="M114" s="928">
        <v>3.497</v>
      </c>
    </row>
    <row r="115" spans="1:13" ht="12.75">
      <c r="A115" s="936" t="s">
        <v>1116</v>
      </c>
      <c r="B115" s="926">
        <v>348.7</v>
      </c>
      <c r="C115" s="927">
        <v>1512</v>
      </c>
      <c r="D115" s="927">
        <v>1008</v>
      </c>
      <c r="E115" s="927">
        <v>504</v>
      </c>
      <c r="F115" s="928">
        <v>3.176</v>
      </c>
      <c r="G115" s="929"/>
      <c r="H115" s="930">
        <v>504</v>
      </c>
      <c r="I115" s="927">
        <v>376.4</v>
      </c>
      <c r="J115" s="927">
        <v>2016</v>
      </c>
      <c r="K115" s="927">
        <v>1512</v>
      </c>
      <c r="L115" s="927">
        <v>504</v>
      </c>
      <c r="M115" s="928">
        <v>3.526</v>
      </c>
    </row>
    <row r="116" spans="1:13" ht="12.75">
      <c r="A116" s="936" t="s">
        <v>1019</v>
      </c>
      <c r="B116" s="926">
        <v>392.7</v>
      </c>
      <c r="C116" s="927">
        <v>1524</v>
      </c>
      <c r="D116" s="927">
        <v>1016</v>
      </c>
      <c r="E116" s="927">
        <v>508</v>
      </c>
      <c r="F116" s="928">
        <v>3.196</v>
      </c>
      <c r="G116" s="929"/>
      <c r="H116" s="930">
        <v>508</v>
      </c>
      <c r="I116" s="927">
        <v>425.1</v>
      </c>
      <c r="J116" s="927">
        <v>2032</v>
      </c>
      <c r="K116" s="927">
        <v>1524</v>
      </c>
      <c r="L116" s="927">
        <v>508</v>
      </c>
      <c r="M116" s="928">
        <v>3.551</v>
      </c>
    </row>
    <row r="117" spans="1:13" ht="12.75">
      <c r="A117" s="936" t="s">
        <v>658</v>
      </c>
      <c r="B117" s="926">
        <v>409.2</v>
      </c>
      <c r="C117" s="927">
        <v>1530</v>
      </c>
      <c r="D117" s="927">
        <v>1020</v>
      </c>
      <c r="E117" s="927">
        <v>510</v>
      </c>
      <c r="F117" s="928">
        <v>3.216</v>
      </c>
      <c r="G117" s="929"/>
      <c r="H117" s="930">
        <v>510</v>
      </c>
      <c r="I117" s="927">
        <v>442.5</v>
      </c>
      <c r="J117" s="927">
        <v>2040</v>
      </c>
      <c r="K117" s="927">
        <v>1530</v>
      </c>
      <c r="L117" s="927">
        <v>510</v>
      </c>
      <c r="M117" s="928">
        <v>3.573</v>
      </c>
    </row>
    <row r="118" spans="1:13" ht="12.75">
      <c r="A118" s="936" t="s">
        <v>659</v>
      </c>
      <c r="B118" s="926">
        <v>488.3</v>
      </c>
      <c r="C118" s="927">
        <v>1554</v>
      </c>
      <c r="D118" s="927">
        <v>1036</v>
      </c>
      <c r="E118" s="927">
        <v>518</v>
      </c>
      <c r="F118" s="928">
        <v>3.269</v>
      </c>
      <c r="G118" s="929"/>
      <c r="H118" s="930">
        <v>518</v>
      </c>
      <c r="I118" s="927">
        <v>528.9</v>
      </c>
      <c r="J118" s="927">
        <v>2072</v>
      </c>
      <c r="K118" s="927">
        <v>1554</v>
      </c>
      <c r="L118" s="927">
        <v>518</v>
      </c>
      <c r="M118" s="928">
        <v>3.635</v>
      </c>
    </row>
    <row r="119" spans="1:13" ht="13.5" thickBot="1">
      <c r="A119" s="937" t="s">
        <v>660</v>
      </c>
      <c r="B119" s="931">
        <v>578.5</v>
      </c>
      <c r="C119" s="932">
        <v>1584</v>
      </c>
      <c r="D119" s="932">
        <v>1056</v>
      </c>
      <c r="E119" s="932">
        <v>528</v>
      </c>
      <c r="F119" s="933">
        <v>3.33</v>
      </c>
      <c r="G119" s="929"/>
      <c r="H119" s="934">
        <v>528</v>
      </c>
      <c r="I119" s="932">
        <v>626.9</v>
      </c>
      <c r="J119" s="932">
        <v>2112</v>
      </c>
      <c r="K119" s="932">
        <v>1584</v>
      </c>
      <c r="L119" s="932">
        <v>528</v>
      </c>
      <c r="M119" s="933">
        <v>3.705</v>
      </c>
    </row>
    <row r="120" spans="1:13" ht="21.75" thickBot="1" thickTop="1">
      <c r="A120" s="831" t="s">
        <v>656</v>
      </c>
      <c r="B120" s="832"/>
      <c r="C120" s="832"/>
      <c r="D120" s="832"/>
      <c r="E120" s="832"/>
      <c r="F120" s="833"/>
      <c r="G120" s="829"/>
      <c r="H120" s="832"/>
      <c r="I120" s="832"/>
      <c r="J120" s="832"/>
      <c r="K120" s="832"/>
      <c r="L120" s="832"/>
      <c r="M120" s="833"/>
    </row>
    <row r="121" spans="1:13" ht="13.5" thickTop="1">
      <c r="A121" s="935" t="s">
        <v>2176</v>
      </c>
      <c r="B121" s="921">
        <v>342.4</v>
      </c>
      <c r="C121" s="922">
        <v>1368</v>
      </c>
      <c r="D121" s="922">
        <v>912</v>
      </c>
      <c r="E121" s="922">
        <v>456</v>
      </c>
      <c r="F121" s="933">
        <v>3.458</v>
      </c>
      <c r="G121" s="929"/>
      <c r="H121" s="925">
        <v>456</v>
      </c>
      <c r="I121" s="922">
        <v>365.4</v>
      </c>
      <c r="J121" s="922">
        <v>1824</v>
      </c>
      <c r="K121" s="922">
        <v>1368</v>
      </c>
      <c r="L121" s="922">
        <v>456</v>
      </c>
      <c r="M121" s="933">
        <v>3.775</v>
      </c>
    </row>
    <row r="122" spans="1:13" ht="12.75">
      <c r="A122" s="936" t="s">
        <v>2177</v>
      </c>
      <c r="B122" s="926">
        <v>364.6</v>
      </c>
      <c r="C122" s="927">
        <v>1374</v>
      </c>
      <c r="D122" s="927">
        <v>916</v>
      </c>
      <c r="E122" s="927">
        <v>458</v>
      </c>
      <c r="F122" s="928">
        <v>3.47</v>
      </c>
      <c r="G122" s="929"/>
      <c r="H122" s="930">
        <v>458</v>
      </c>
      <c r="I122" s="927">
        <v>388.9</v>
      </c>
      <c r="J122" s="927">
        <v>1832</v>
      </c>
      <c r="K122" s="927">
        <v>1374</v>
      </c>
      <c r="L122" s="927">
        <v>458</v>
      </c>
      <c r="M122" s="928">
        <v>3.789</v>
      </c>
    </row>
    <row r="123" spans="1:13" ht="12.75">
      <c r="A123" s="936" t="s">
        <v>2178</v>
      </c>
      <c r="B123" s="926">
        <v>387</v>
      </c>
      <c r="C123" s="927">
        <v>1381.5</v>
      </c>
      <c r="D123" s="927">
        <v>921</v>
      </c>
      <c r="E123" s="927">
        <v>460.5</v>
      </c>
      <c r="F123" s="928">
        <v>3.484</v>
      </c>
      <c r="G123" s="929"/>
      <c r="H123" s="930">
        <v>460.5</v>
      </c>
      <c r="I123" s="927">
        <v>412.6</v>
      </c>
      <c r="J123" s="927">
        <v>1842</v>
      </c>
      <c r="K123" s="927">
        <v>1381.5</v>
      </c>
      <c r="L123" s="927">
        <v>460.5</v>
      </c>
      <c r="M123" s="928">
        <v>3.805</v>
      </c>
    </row>
    <row r="124" spans="1:13" ht="12.75">
      <c r="A124" s="936" t="s">
        <v>2179</v>
      </c>
      <c r="B124" s="926">
        <v>418</v>
      </c>
      <c r="C124" s="927">
        <v>1392</v>
      </c>
      <c r="D124" s="927">
        <v>928</v>
      </c>
      <c r="E124" s="927">
        <v>464</v>
      </c>
      <c r="F124" s="928">
        <v>3.506</v>
      </c>
      <c r="G124" s="929"/>
      <c r="H124" s="930">
        <v>464</v>
      </c>
      <c r="I124" s="927">
        <v>445.4</v>
      </c>
      <c r="J124" s="927">
        <v>1856</v>
      </c>
      <c r="K124" s="927">
        <v>1392</v>
      </c>
      <c r="L124" s="927">
        <v>464</v>
      </c>
      <c r="M124" s="928">
        <v>3.831</v>
      </c>
    </row>
    <row r="125" spans="1:13" ht="12.75">
      <c r="A125" s="936" t="s">
        <v>2180</v>
      </c>
      <c r="B125" s="926">
        <v>447.1</v>
      </c>
      <c r="C125" s="927">
        <v>1399.5</v>
      </c>
      <c r="D125" s="927">
        <v>933</v>
      </c>
      <c r="E125" s="927">
        <v>466.5</v>
      </c>
      <c r="F125" s="928">
        <v>3.521</v>
      </c>
      <c r="G125" s="929"/>
      <c r="H125" s="930">
        <v>466.5</v>
      </c>
      <c r="I125" s="927">
        <v>476.4</v>
      </c>
      <c r="J125" s="927">
        <v>1866</v>
      </c>
      <c r="K125" s="927">
        <v>1399.5</v>
      </c>
      <c r="L125" s="927">
        <v>466.5</v>
      </c>
      <c r="M125" s="928">
        <v>3.848</v>
      </c>
    </row>
    <row r="126" spans="1:13" ht="12.75">
      <c r="A126" s="936" t="s">
        <v>2181</v>
      </c>
      <c r="B126" s="926">
        <v>487.7</v>
      </c>
      <c r="C126" s="927">
        <v>1413</v>
      </c>
      <c r="D126" s="927">
        <v>942</v>
      </c>
      <c r="E126" s="927">
        <v>471</v>
      </c>
      <c r="F126" s="928">
        <v>3.535</v>
      </c>
      <c r="G126" s="929"/>
      <c r="H126" s="930">
        <v>471</v>
      </c>
      <c r="I126" s="927">
        <v>519.6</v>
      </c>
      <c r="J126" s="927">
        <v>1884</v>
      </c>
      <c r="K126" s="927">
        <v>1413</v>
      </c>
      <c r="L126" s="927">
        <v>471</v>
      </c>
      <c r="M126" s="928">
        <v>3.866</v>
      </c>
    </row>
    <row r="127" spans="1:13" ht="12.75">
      <c r="A127" s="936" t="s">
        <v>2182</v>
      </c>
      <c r="B127" s="926">
        <v>533.9</v>
      </c>
      <c r="C127" s="927">
        <v>1425</v>
      </c>
      <c r="D127" s="927">
        <v>950</v>
      </c>
      <c r="E127" s="927">
        <v>475</v>
      </c>
      <c r="F127" s="928">
        <v>3.563</v>
      </c>
      <c r="G127" s="929"/>
      <c r="H127" s="930">
        <v>475</v>
      </c>
      <c r="I127" s="927">
        <v>569.2</v>
      </c>
      <c r="J127" s="927">
        <v>1900</v>
      </c>
      <c r="K127" s="927">
        <v>1425</v>
      </c>
      <c r="L127" s="927">
        <v>475</v>
      </c>
      <c r="M127" s="928">
        <v>3.899</v>
      </c>
    </row>
    <row r="128" spans="1:13" ht="12.75">
      <c r="A128" s="936" t="s">
        <v>2183</v>
      </c>
      <c r="B128" s="926">
        <v>585</v>
      </c>
      <c r="C128" s="927">
        <v>1440</v>
      </c>
      <c r="D128" s="927">
        <v>960</v>
      </c>
      <c r="E128" s="927">
        <v>480</v>
      </c>
      <c r="F128" s="928">
        <v>3.592</v>
      </c>
      <c r="G128" s="929"/>
      <c r="H128" s="930">
        <v>480</v>
      </c>
      <c r="I128" s="927">
        <v>624</v>
      </c>
      <c r="J128" s="927">
        <v>1920</v>
      </c>
      <c r="K128" s="927">
        <v>1440</v>
      </c>
      <c r="L128" s="927">
        <v>480</v>
      </c>
      <c r="M128" s="928">
        <v>3.932</v>
      </c>
    </row>
    <row r="129" spans="1:13" ht="12.75">
      <c r="A129" s="936" t="s">
        <v>2184</v>
      </c>
      <c r="B129" s="926">
        <v>653.1</v>
      </c>
      <c r="C129" s="927">
        <v>1458</v>
      </c>
      <c r="D129" s="927">
        <v>972</v>
      </c>
      <c r="E129" s="927">
        <v>486</v>
      </c>
      <c r="F129" s="928">
        <v>3.632</v>
      </c>
      <c r="G129" s="929"/>
      <c r="H129" s="930">
        <v>486</v>
      </c>
      <c r="I129" s="927">
        <v>697</v>
      </c>
      <c r="J129" s="927">
        <v>1944</v>
      </c>
      <c r="K129" s="927">
        <v>1458</v>
      </c>
      <c r="L129" s="927">
        <v>486</v>
      </c>
      <c r="M129" s="928">
        <v>3.979</v>
      </c>
    </row>
    <row r="130" spans="1:13" ht="12.75">
      <c r="A130" s="936" t="s">
        <v>2185</v>
      </c>
      <c r="B130" s="926">
        <v>783.2</v>
      </c>
      <c r="C130" s="927">
        <v>1494</v>
      </c>
      <c r="D130" s="927">
        <v>996</v>
      </c>
      <c r="E130" s="927">
        <v>498</v>
      </c>
      <c r="F130" s="928">
        <v>3.705</v>
      </c>
      <c r="G130" s="929"/>
      <c r="H130" s="930">
        <v>498</v>
      </c>
      <c r="I130" s="927">
        <v>836.5</v>
      </c>
      <c r="J130" s="927">
        <v>1992</v>
      </c>
      <c r="K130" s="927">
        <v>1494</v>
      </c>
      <c r="L130" s="927">
        <v>498</v>
      </c>
      <c r="M130" s="928">
        <v>4.064</v>
      </c>
    </row>
    <row r="131" spans="1:13" ht="12.75">
      <c r="A131" s="936" t="s">
        <v>2186</v>
      </c>
      <c r="B131" s="926">
        <v>966.3</v>
      </c>
      <c r="C131" s="927">
        <v>1542</v>
      </c>
      <c r="D131" s="927">
        <v>1028</v>
      </c>
      <c r="E131" s="927">
        <v>514</v>
      </c>
      <c r="F131" s="928">
        <v>3.807</v>
      </c>
      <c r="G131" s="929"/>
      <c r="H131" s="930">
        <v>514</v>
      </c>
      <c r="I131" s="927">
        <v>1033.5</v>
      </c>
      <c r="J131" s="927">
        <v>2056</v>
      </c>
      <c r="K131" s="927">
        <v>1542</v>
      </c>
      <c r="L131" s="927">
        <v>514</v>
      </c>
      <c r="M131" s="928">
        <v>4.183</v>
      </c>
    </row>
    <row r="132" spans="1:13" ht="12.75">
      <c r="A132" s="936" t="s">
        <v>1025</v>
      </c>
      <c r="B132" s="926">
        <v>295.8</v>
      </c>
      <c r="C132" s="927">
        <v>1473</v>
      </c>
      <c r="D132" s="927">
        <v>982</v>
      </c>
      <c r="E132" s="927">
        <v>491</v>
      </c>
      <c r="F132" s="928">
        <v>3.515</v>
      </c>
      <c r="G132" s="929"/>
      <c r="H132" s="930">
        <v>491</v>
      </c>
      <c r="I132" s="927">
        <v>317</v>
      </c>
      <c r="J132" s="927">
        <v>1964</v>
      </c>
      <c r="K132" s="927">
        <v>1473</v>
      </c>
      <c r="L132" s="927">
        <v>491</v>
      </c>
      <c r="M132" s="928">
        <v>3.853</v>
      </c>
    </row>
    <row r="133" spans="1:13" ht="12.75">
      <c r="A133" s="936" t="s">
        <v>1117</v>
      </c>
      <c r="B133" s="926">
        <v>320.9</v>
      </c>
      <c r="C133" s="927">
        <v>1485</v>
      </c>
      <c r="D133" s="927">
        <v>990</v>
      </c>
      <c r="E133" s="927">
        <v>495</v>
      </c>
      <c r="F133" s="928">
        <v>3.531</v>
      </c>
      <c r="G133" s="929"/>
      <c r="H133" s="930">
        <v>495</v>
      </c>
      <c r="I133" s="927">
        <v>342.3</v>
      </c>
      <c r="J133" s="927">
        <v>1980</v>
      </c>
      <c r="K133" s="927">
        <v>1485</v>
      </c>
      <c r="L133" s="927">
        <v>495</v>
      </c>
      <c r="M133" s="928">
        <v>3.872</v>
      </c>
    </row>
    <row r="134" spans="1:13" ht="12.75">
      <c r="A134" s="936" t="s">
        <v>1118</v>
      </c>
      <c r="B134" s="926">
        <v>370.6</v>
      </c>
      <c r="C134" s="927">
        <v>1500</v>
      </c>
      <c r="D134" s="927">
        <v>1000</v>
      </c>
      <c r="E134" s="927">
        <v>500</v>
      </c>
      <c r="F134" s="928">
        <v>3.551</v>
      </c>
      <c r="G134" s="929"/>
      <c r="H134" s="930">
        <v>500</v>
      </c>
      <c r="I134" s="927">
        <v>395.4</v>
      </c>
      <c r="J134" s="927">
        <v>2000</v>
      </c>
      <c r="K134" s="927">
        <v>1500</v>
      </c>
      <c r="L134" s="927">
        <v>500</v>
      </c>
      <c r="M134" s="928">
        <v>3.897</v>
      </c>
    </row>
    <row r="135" spans="1:13" ht="12.75">
      <c r="A135" s="936" t="s">
        <v>1119</v>
      </c>
      <c r="B135" s="926">
        <v>411.5</v>
      </c>
      <c r="C135" s="927">
        <v>1512</v>
      </c>
      <c r="D135" s="927">
        <v>1008</v>
      </c>
      <c r="E135" s="927">
        <v>504</v>
      </c>
      <c r="F135" s="928">
        <v>3.576</v>
      </c>
      <c r="G135" s="929"/>
      <c r="H135" s="930">
        <v>504</v>
      </c>
      <c r="I135" s="927">
        <v>439.2</v>
      </c>
      <c r="J135" s="927">
        <v>2016</v>
      </c>
      <c r="K135" s="927">
        <v>1512</v>
      </c>
      <c r="L135" s="927">
        <v>504</v>
      </c>
      <c r="M135" s="928">
        <v>3.926</v>
      </c>
    </row>
    <row r="136" spans="1:13" ht="12.75">
      <c r="A136" s="936" t="s">
        <v>657</v>
      </c>
      <c r="B136" s="926">
        <v>477.3</v>
      </c>
      <c r="C136" s="927">
        <v>1527</v>
      </c>
      <c r="D136" s="927">
        <v>1018</v>
      </c>
      <c r="E136" s="927">
        <v>509</v>
      </c>
      <c r="F136" s="928">
        <v>3.605</v>
      </c>
      <c r="G136" s="929"/>
      <c r="H136" s="930">
        <v>509</v>
      </c>
      <c r="I136" s="927">
        <v>511.2</v>
      </c>
      <c r="J136" s="927">
        <v>2036</v>
      </c>
      <c r="K136" s="927">
        <v>1527</v>
      </c>
      <c r="L136" s="927">
        <v>509</v>
      </c>
      <c r="M136" s="928">
        <v>3.961</v>
      </c>
    </row>
    <row r="137" spans="1:13" ht="12.75">
      <c r="A137" s="936" t="s">
        <v>2187</v>
      </c>
      <c r="B137" s="926">
        <v>554.1</v>
      </c>
      <c r="C137" s="927">
        <v>1548</v>
      </c>
      <c r="D137" s="927">
        <v>1032</v>
      </c>
      <c r="E137" s="927">
        <v>516</v>
      </c>
      <c r="F137" s="928">
        <v>3.649</v>
      </c>
      <c r="G137" s="929"/>
      <c r="H137" s="930">
        <v>516</v>
      </c>
      <c r="I137" s="927">
        <v>593.9</v>
      </c>
      <c r="J137" s="927">
        <v>2064</v>
      </c>
      <c r="K137" s="927">
        <v>1548</v>
      </c>
      <c r="L137" s="927">
        <v>516</v>
      </c>
      <c r="M137" s="928">
        <v>4.013</v>
      </c>
    </row>
    <row r="138" spans="1:13" ht="12.75">
      <c r="A138" s="936" t="s">
        <v>2188</v>
      </c>
      <c r="B138" s="926">
        <v>641.9</v>
      </c>
      <c r="C138" s="927">
        <v>1572</v>
      </c>
      <c r="D138" s="927">
        <v>1048</v>
      </c>
      <c r="E138" s="927">
        <v>524</v>
      </c>
      <c r="F138" s="928">
        <v>3.698</v>
      </c>
      <c r="G138" s="929"/>
      <c r="H138" s="930">
        <v>524</v>
      </c>
      <c r="I138" s="927">
        <v>688.5</v>
      </c>
      <c r="J138" s="927">
        <v>2096</v>
      </c>
      <c r="K138" s="927">
        <v>1572</v>
      </c>
      <c r="L138" s="927">
        <v>524</v>
      </c>
      <c r="M138" s="928">
        <v>4.07</v>
      </c>
    </row>
    <row r="139" spans="1:13" ht="12.75">
      <c r="A139" s="936" t="s">
        <v>2189</v>
      </c>
      <c r="B139" s="926">
        <v>748.5</v>
      </c>
      <c r="C139" s="927">
        <v>1602</v>
      </c>
      <c r="D139" s="927">
        <v>1068</v>
      </c>
      <c r="E139" s="927">
        <v>534</v>
      </c>
      <c r="F139" s="928">
        <v>3.759</v>
      </c>
      <c r="G139" s="929"/>
      <c r="H139" s="930">
        <v>534</v>
      </c>
      <c r="I139" s="927">
        <v>802.9</v>
      </c>
      <c r="J139" s="927">
        <v>2136</v>
      </c>
      <c r="K139" s="927">
        <v>1602</v>
      </c>
      <c r="L139" s="927">
        <v>534</v>
      </c>
      <c r="M139" s="928">
        <v>4.141</v>
      </c>
    </row>
    <row r="140" spans="1:13" ht="12.75">
      <c r="A140" s="936" t="s">
        <v>2190</v>
      </c>
      <c r="B140" s="926">
        <v>883.4</v>
      </c>
      <c r="C140" s="927">
        <v>1638</v>
      </c>
      <c r="D140" s="927">
        <v>1092</v>
      </c>
      <c r="E140" s="927">
        <v>546</v>
      </c>
      <c r="F140" s="928">
        <v>3.836</v>
      </c>
      <c r="G140" s="929"/>
      <c r="H140" s="930">
        <v>546</v>
      </c>
      <c r="I140" s="927">
        <v>948.4</v>
      </c>
      <c r="J140" s="927">
        <v>2184</v>
      </c>
      <c r="K140" s="927">
        <v>1638</v>
      </c>
      <c r="L140" s="927">
        <v>546</v>
      </c>
      <c r="M140" s="928">
        <v>4.23</v>
      </c>
    </row>
    <row r="141" spans="1:13" ht="12.75">
      <c r="A141" s="936" t="s">
        <v>1120</v>
      </c>
      <c r="B141" s="926">
        <v>342.6</v>
      </c>
      <c r="C141" s="927">
        <v>1635</v>
      </c>
      <c r="D141" s="927">
        <v>1090</v>
      </c>
      <c r="E141" s="927">
        <v>545</v>
      </c>
      <c r="F141" s="928">
        <v>3.748</v>
      </c>
      <c r="G141" s="929"/>
      <c r="H141" s="930">
        <v>545</v>
      </c>
      <c r="I141" s="927">
        <v>368.3</v>
      </c>
      <c r="J141" s="927">
        <v>2180</v>
      </c>
      <c r="K141" s="927">
        <v>1635</v>
      </c>
      <c r="L141" s="927">
        <v>545</v>
      </c>
      <c r="M141" s="928">
        <v>4.124</v>
      </c>
    </row>
    <row r="142" spans="1:13" ht="12.75">
      <c r="A142" s="936" t="s">
        <v>1121</v>
      </c>
      <c r="B142" s="926">
        <v>390.2</v>
      </c>
      <c r="C142" s="927">
        <v>1650</v>
      </c>
      <c r="D142" s="927">
        <v>1100</v>
      </c>
      <c r="E142" s="927">
        <v>550</v>
      </c>
      <c r="F142" s="928">
        <v>3.769</v>
      </c>
      <c r="G142" s="929"/>
      <c r="H142" s="930">
        <v>550</v>
      </c>
      <c r="I142" s="927">
        <v>419</v>
      </c>
      <c r="J142" s="927">
        <v>2200</v>
      </c>
      <c r="K142" s="927">
        <v>1650</v>
      </c>
      <c r="L142" s="927">
        <v>550</v>
      </c>
      <c r="M142" s="928">
        <v>4.149</v>
      </c>
    </row>
    <row r="143" spans="1:13" ht="12.75">
      <c r="A143" s="936" t="s">
        <v>1122</v>
      </c>
      <c r="B143" s="926">
        <v>432.7</v>
      </c>
      <c r="C143" s="927">
        <v>1662</v>
      </c>
      <c r="D143" s="927">
        <v>1108</v>
      </c>
      <c r="E143" s="927">
        <v>554</v>
      </c>
      <c r="F143" s="928">
        <v>3.793</v>
      </c>
      <c r="G143" s="929"/>
      <c r="H143" s="930">
        <v>554</v>
      </c>
      <c r="I143" s="927">
        <v>464.6</v>
      </c>
      <c r="J143" s="927">
        <v>2216</v>
      </c>
      <c r="K143" s="927">
        <v>1662</v>
      </c>
      <c r="L143" s="927">
        <v>554</v>
      </c>
      <c r="M143" s="928">
        <v>4.177</v>
      </c>
    </row>
    <row r="144" spans="1:13" ht="13.5" thickBot="1">
      <c r="A144" s="937" t="s">
        <v>1123</v>
      </c>
      <c r="B144" s="931">
        <v>498.6</v>
      </c>
      <c r="C144" s="932">
        <v>1677</v>
      </c>
      <c r="D144" s="932">
        <v>1118</v>
      </c>
      <c r="E144" s="932">
        <v>559</v>
      </c>
      <c r="F144" s="938">
        <v>3.826</v>
      </c>
      <c r="G144" s="929"/>
      <c r="H144" s="939">
        <v>559</v>
      </c>
      <c r="I144" s="932">
        <v>536.7</v>
      </c>
      <c r="J144" s="932">
        <v>2236</v>
      </c>
      <c r="K144" s="932">
        <v>1677</v>
      </c>
      <c r="L144" s="932">
        <v>559</v>
      </c>
      <c r="M144" s="938">
        <v>4.216</v>
      </c>
    </row>
    <row r="145" spans="1:13" ht="17.25" hidden="1" thickBot="1" thickTop="1">
      <c r="A145" s="834" t="s">
        <v>2785</v>
      </c>
      <c r="B145" s="835" t="e">
        <f>7850/1000^2*(2*#REF!*#REF!+($C145-2*#REF!)*#REF!+(4-PI())*#REF!^2-3*E145^2*(#REF!/(3*$E145)))</f>
        <v>#REF!</v>
      </c>
      <c r="C145" s="836" t="e">
        <f>1.5*#REF!</f>
        <v>#REF!</v>
      </c>
      <c r="D145" s="836" t="e">
        <f>#REF!</f>
        <v>#REF!</v>
      </c>
      <c r="E145" s="836" t="e">
        <f>0.5*#REF!</f>
        <v>#REF!</v>
      </c>
      <c r="F145" s="837" t="e">
        <f>(4*(#REF!-2*#REF!)+2*(C145-#REF!)+2*PI()*#REF!-2*E145+(2*E145+4*SQRT(5*E145^2/4))*#REF!/(3*E145))/1000</f>
        <v>#REF!</v>
      </c>
      <c r="G145" s="826"/>
      <c r="H145" s="838" t="e">
        <f>0.5*#REF!</f>
        <v>#REF!</v>
      </c>
      <c r="I145" s="836" t="e">
        <f>7850/1000^2*(2*#REF!*#REF!+($J145-2*#REF!)*#REF!+(4-PI())*#REF!^2-(5*L145^2*(#REF!/(3*L145))))</f>
        <v>#REF!</v>
      </c>
      <c r="J145" s="836" t="e">
        <f>1.5*#REF!+H145</f>
        <v>#REF!</v>
      </c>
      <c r="K145" s="836" t="e">
        <f>#REF!+H145</f>
        <v>#REF!</v>
      </c>
      <c r="L145" s="836" t="e">
        <f>0.5*#REF!</f>
        <v>#REF!</v>
      </c>
      <c r="M145" s="837" t="e">
        <f>(4*(#REF!-2*#REF!)+2*(J145-#REF!)+2*PI()*#REF!+((4*L145+4*SQRT(L145^2+L145^2/4))*#REF!-10*L145^2)/(3*L145))/1000</f>
        <v>#REF!</v>
      </c>
    </row>
    <row r="146" spans="1:13" ht="17.25" hidden="1" thickBot="1" thickTop="1">
      <c r="A146" s="809" t="s">
        <v>852</v>
      </c>
      <c r="B146" s="827" t="e">
        <f>7850/1000^2*(2*#REF!*#REF!+($C146-2*#REF!)*#REF!+(4-PI())*#REF!^2-3*E146^2*(#REF!/(3*$E146)))</f>
        <v>#REF!</v>
      </c>
      <c r="C146" s="811" t="e">
        <f>1.5*#REF!</f>
        <v>#REF!</v>
      </c>
      <c r="D146" s="811" t="e">
        <f>#REF!</f>
        <v>#REF!</v>
      </c>
      <c r="E146" s="811" t="e">
        <f>0.5*#REF!</f>
        <v>#REF!</v>
      </c>
      <c r="F146" s="828" t="e">
        <f>(4*(#REF!-2*#REF!)+2*(C146-#REF!)+2*PI()*#REF!-2*E146+(2*E146+4*SQRT(5*E146^2/4))*#REF!/(3*E146))/1000</f>
        <v>#REF!</v>
      </c>
      <c r="G146" s="826"/>
      <c r="H146" s="814" t="e">
        <f>0.5*#REF!</f>
        <v>#REF!</v>
      </c>
      <c r="I146" s="811" t="e">
        <f>7850/1000^2*(2*#REF!*#REF!+($J146-2*#REF!)*#REF!+(4-PI())*#REF!^2-(5*L146^2*(#REF!/(3*L146))))</f>
        <v>#REF!</v>
      </c>
      <c r="J146" s="811" t="e">
        <f>1.5*#REF!+H146</f>
        <v>#REF!</v>
      </c>
      <c r="K146" s="811" t="e">
        <f>#REF!+H146</f>
        <v>#REF!</v>
      </c>
      <c r="L146" s="811" t="e">
        <f>0.5*#REF!</f>
        <v>#REF!</v>
      </c>
      <c r="M146" s="828" t="e">
        <f>(4*(#REF!-2*#REF!)+2*(J146-#REF!)+2*PI()*#REF!+((4*L146+4*SQRT(L146^2+L146^2/4))*#REF!-10*L146^2)/(3*L146))/1000</f>
        <v>#REF!</v>
      </c>
    </row>
    <row r="147" spans="1:13" ht="17.25" hidden="1" thickBot="1" thickTop="1">
      <c r="A147" s="794" t="s">
        <v>2786</v>
      </c>
      <c r="B147" s="830" t="e">
        <f>7850/1000^2*(2*#REF!*#REF!+($C147-2*#REF!)*#REF!+(4-PI())*#REF!^2-3*E147^2*(#REF!/(3*$E147)))</f>
        <v>#REF!</v>
      </c>
      <c r="C147" s="796" t="e">
        <f>1.5*#REF!</f>
        <v>#REF!</v>
      </c>
      <c r="D147" s="796" t="e">
        <f>#REF!</f>
        <v>#REF!</v>
      </c>
      <c r="E147" s="796" t="e">
        <f>0.5*#REF!</f>
        <v>#REF!</v>
      </c>
      <c r="F147" s="823" t="e">
        <f>(4*(#REF!-2*#REF!)+2*(C147-#REF!)+2*PI()*#REF!-2*E147+(2*E147+4*SQRT(5*E147^2/4))*#REF!/(3*E147))/1000</f>
        <v>#REF!</v>
      </c>
      <c r="G147" s="826"/>
      <c r="H147" s="800" t="e">
        <f>0.5*#REF!</f>
        <v>#REF!</v>
      </c>
      <c r="I147" s="796" t="e">
        <f>7850/1000^2*(2*#REF!*#REF!+($J147-2*#REF!)*#REF!+(4-PI())*#REF!^2-(5*L147^2*(#REF!/(3*L147))))</f>
        <v>#REF!</v>
      </c>
      <c r="J147" s="796" t="e">
        <f>1.5*#REF!+H147</f>
        <v>#REF!</v>
      </c>
      <c r="K147" s="796" t="e">
        <f>#REF!+H147</f>
        <v>#REF!</v>
      </c>
      <c r="L147" s="796" t="e">
        <f>0.5*#REF!</f>
        <v>#REF!</v>
      </c>
      <c r="M147" s="823" t="e">
        <f>(4*(#REF!-2*#REF!)+2*(J147-#REF!)+2*PI()*#REF!+((4*L147+4*SQRT(L147^2+L147^2/4))*#REF!-10*L147^2)/(3*L147))/1000</f>
        <v>#REF!</v>
      </c>
    </row>
    <row r="148" spans="1:13" ht="17.25" hidden="1" thickBot="1" thickTop="1">
      <c r="A148" s="802" t="s">
        <v>853</v>
      </c>
      <c r="B148" s="824" t="e">
        <f>7850/1000^2*(2*#REF!*#REF!+($C148-2*#REF!)*#REF!+(4-PI())*#REF!^2-3*E148^2*(#REF!/(3*$E148)))</f>
        <v>#REF!</v>
      </c>
      <c r="C148" s="804" t="e">
        <f>1.5*#REF!</f>
        <v>#REF!</v>
      </c>
      <c r="D148" s="804" t="e">
        <f>#REF!</f>
        <v>#REF!</v>
      </c>
      <c r="E148" s="804" t="e">
        <f>0.5*#REF!</f>
        <v>#REF!</v>
      </c>
      <c r="F148" s="825" t="e">
        <f>(4*(#REF!-2*#REF!)+2*(C148-#REF!)+2*PI()*#REF!-2*E148+(2*E148+4*SQRT(5*E148^2/4))*#REF!/(3*E148))/1000</f>
        <v>#REF!</v>
      </c>
      <c r="G148" s="826"/>
      <c r="H148" s="807" t="e">
        <f>0.5*#REF!</f>
        <v>#REF!</v>
      </c>
      <c r="I148" s="804" t="e">
        <f>7850/1000^2*(2*#REF!*#REF!+($J148-2*#REF!)*#REF!+(4-PI())*#REF!^2-(5*L148^2*(#REF!/(3*L148))))</f>
        <v>#REF!</v>
      </c>
      <c r="J148" s="804" t="e">
        <f>1.5*#REF!+H148</f>
        <v>#REF!</v>
      </c>
      <c r="K148" s="804" t="e">
        <f>#REF!+H148</f>
        <v>#REF!</v>
      </c>
      <c r="L148" s="804" t="e">
        <f>0.5*#REF!</f>
        <v>#REF!</v>
      </c>
      <c r="M148" s="825" t="e">
        <f>(4*(#REF!-2*#REF!)+2*(J148-#REF!)+2*PI()*#REF!+((4*L148+4*SQRT(L148^2+L148^2/4))*#REF!-10*L148^2)/(3*L148))/1000</f>
        <v>#REF!</v>
      </c>
    </row>
    <row r="149" spans="1:13" ht="17.25" hidden="1" thickBot="1" thickTop="1">
      <c r="A149" s="809" t="s">
        <v>2787</v>
      </c>
      <c r="B149" s="827" t="e">
        <f>7850/1000^2*(2*#REF!*#REF!+($C149-2*#REF!)*#REF!+(4-PI())*#REF!^2-3*E149^2*(#REF!/(3*$E149)))</f>
        <v>#REF!</v>
      </c>
      <c r="C149" s="811" t="e">
        <f>1.5*#REF!</f>
        <v>#REF!</v>
      </c>
      <c r="D149" s="811" t="e">
        <f>#REF!</f>
        <v>#REF!</v>
      </c>
      <c r="E149" s="811" t="e">
        <f>0.5*#REF!</f>
        <v>#REF!</v>
      </c>
      <c r="F149" s="828" t="e">
        <f>(4*(#REF!-2*#REF!)+2*(C149-#REF!)+2*PI()*#REF!-2*E149+(2*E149+4*SQRT(5*E149^2/4))*#REF!/(3*E149))/1000</f>
        <v>#REF!</v>
      </c>
      <c r="G149" s="826"/>
      <c r="H149" s="814" t="e">
        <f>0.5*#REF!</f>
        <v>#REF!</v>
      </c>
      <c r="I149" s="811" t="e">
        <f>7850/1000^2*(2*#REF!*#REF!+($J149-2*#REF!)*#REF!+(4-PI())*#REF!^2-(5*L149^2*(#REF!/(3*L149))))</f>
        <v>#REF!</v>
      </c>
      <c r="J149" s="811" t="e">
        <f>1.5*#REF!+H149</f>
        <v>#REF!</v>
      </c>
      <c r="K149" s="811" t="e">
        <f>#REF!+H149</f>
        <v>#REF!</v>
      </c>
      <c r="L149" s="811" t="e">
        <f>0.5*#REF!</f>
        <v>#REF!</v>
      </c>
      <c r="M149" s="828" t="e">
        <f>(4*(#REF!-2*#REF!)+2*(J149-#REF!)+2*PI()*#REF!+((4*L149+4*SQRT(L149^2+L149^2/4))*#REF!-10*L149^2)/(3*L149))/1000</f>
        <v>#REF!</v>
      </c>
    </row>
    <row r="150" spans="1:13" ht="21.75" thickBot="1" thickTop="1">
      <c r="A150" s="839" t="s">
        <v>654</v>
      </c>
      <c r="B150" s="840"/>
      <c r="C150" s="840"/>
      <c r="D150" s="840"/>
      <c r="E150" s="840"/>
      <c r="F150" s="841"/>
      <c r="G150" s="829"/>
      <c r="H150" s="840"/>
      <c r="I150" s="840"/>
      <c r="J150" s="840"/>
      <c r="K150" s="840"/>
      <c r="L150" s="840"/>
      <c r="M150" s="841"/>
    </row>
    <row r="151" spans="1:13" ht="12.75">
      <c r="A151" s="943" t="s">
        <v>2788</v>
      </c>
      <c r="B151" s="940">
        <v>18.4</v>
      </c>
      <c r="C151" s="941">
        <v>295.5</v>
      </c>
      <c r="D151" s="941">
        <v>197</v>
      </c>
      <c r="E151" s="941">
        <v>98.5</v>
      </c>
      <c r="F151" s="923">
        <v>0.774</v>
      </c>
      <c r="G151" s="929"/>
      <c r="H151" s="942">
        <v>98.5</v>
      </c>
      <c r="I151" s="941">
        <v>19.6</v>
      </c>
      <c r="J151" s="941">
        <v>394</v>
      </c>
      <c r="K151" s="941">
        <v>295.5</v>
      </c>
      <c r="L151" s="941">
        <v>98.5</v>
      </c>
      <c r="M151" s="923">
        <v>0.843</v>
      </c>
    </row>
    <row r="152" spans="1:13" ht="12.75">
      <c r="A152" s="936" t="s">
        <v>854</v>
      </c>
      <c r="B152" s="926">
        <v>22.4</v>
      </c>
      <c r="C152" s="927">
        <v>300</v>
      </c>
      <c r="D152" s="927">
        <v>200</v>
      </c>
      <c r="E152" s="927">
        <v>100</v>
      </c>
      <c r="F152" s="928">
        <v>0.78</v>
      </c>
      <c r="G152" s="929"/>
      <c r="H152" s="930">
        <v>100</v>
      </c>
      <c r="I152" s="927">
        <v>23.8</v>
      </c>
      <c r="J152" s="927">
        <v>400</v>
      </c>
      <c r="K152" s="927">
        <v>300</v>
      </c>
      <c r="L152" s="927">
        <v>100</v>
      </c>
      <c r="M152" s="928">
        <v>0.851</v>
      </c>
    </row>
    <row r="153" spans="1:13" ht="12.75">
      <c r="A153" s="936" t="s">
        <v>2789</v>
      </c>
      <c r="B153" s="926">
        <v>25.1</v>
      </c>
      <c r="C153" s="927">
        <v>303</v>
      </c>
      <c r="D153" s="927">
        <v>202</v>
      </c>
      <c r="E153" s="927">
        <v>101</v>
      </c>
      <c r="F153" s="928">
        <v>0.792</v>
      </c>
      <c r="G153" s="929"/>
      <c r="H153" s="930">
        <v>101</v>
      </c>
      <c r="I153" s="927">
        <v>26.7</v>
      </c>
      <c r="J153" s="927">
        <v>404</v>
      </c>
      <c r="K153" s="927">
        <v>303</v>
      </c>
      <c r="L153" s="927">
        <v>101</v>
      </c>
      <c r="M153" s="928">
        <v>0.864</v>
      </c>
    </row>
    <row r="154" spans="1:13" ht="12.75">
      <c r="A154" s="936" t="s">
        <v>2790</v>
      </c>
      <c r="B154" s="926">
        <v>22.2</v>
      </c>
      <c r="C154" s="927">
        <v>325.5</v>
      </c>
      <c r="D154" s="927">
        <v>217</v>
      </c>
      <c r="E154" s="927">
        <v>108.5</v>
      </c>
      <c r="F154" s="928">
        <v>0.854</v>
      </c>
      <c r="G154" s="929"/>
      <c r="H154" s="930">
        <v>108.5</v>
      </c>
      <c r="I154" s="927">
        <v>23.6</v>
      </c>
      <c r="J154" s="927">
        <v>434</v>
      </c>
      <c r="K154" s="927">
        <v>325.5</v>
      </c>
      <c r="L154" s="927">
        <v>108.5</v>
      </c>
      <c r="M154" s="928">
        <v>0.93</v>
      </c>
    </row>
    <row r="155" spans="1:13" ht="12.75">
      <c r="A155" s="936" t="s">
        <v>855</v>
      </c>
      <c r="B155" s="926">
        <v>26.2</v>
      </c>
      <c r="C155" s="927">
        <v>330</v>
      </c>
      <c r="D155" s="927">
        <v>220</v>
      </c>
      <c r="E155" s="927">
        <v>110</v>
      </c>
      <c r="F155" s="928">
        <v>0.86</v>
      </c>
      <c r="G155" s="929"/>
      <c r="H155" s="930">
        <v>110</v>
      </c>
      <c r="I155" s="927">
        <v>27.9</v>
      </c>
      <c r="J155" s="927">
        <v>440</v>
      </c>
      <c r="K155" s="927">
        <v>330</v>
      </c>
      <c r="L155" s="927">
        <v>110</v>
      </c>
      <c r="M155" s="928">
        <v>0.938</v>
      </c>
    </row>
    <row r="156" spans="1:13" ht="12.75">
      <c r="A156" s="936" t="s">
        <v>2791</v>
      </c>
      <c r="B156" s="926">
        <v>29.4</v>
      </c>
      <c r="C156" s="927">
        <v>333</v>
      </c>
      <c r="D156" s="927">
        <v>222</v>
      </c>
      <c r="E156" s="927">
        <v>111</v>
      </c>
      <c r="F156" s="928">
        <v>0.872</v>
      </c>
      <c r="G156" s="929"/>
      <c r="H156" s="930">
        <v>111</v>
      </c>
      <c r="I156" s="927">
        <v>31.3</v>
      </c>
      <c r="J156" s="927">
        <v>444</v>
      </c>
      <c r="K156" s="927">
        <v>333</v>
      </c>
      <c r="L156" s="927">
        <v>111</v>
      </c>
      <c r="M156" s="928">
        <v>0.951</v>
      </c>
    </row>
    <row r="157" spans="1:13" ht="12.75">
      <c r="A157" s="936" t="s">
        <v>2792</v>
      </c>
      <c r="B157" s="926">
        <v>26.2</v>
      </c>
      <c r="C157" s="927">
        <v>355.5</v>
      </c>
      <c r="D157" s="927">
        <v>237</v>
      </c>
      <c r="E157" s="927">
        <v>118.5</v>
      </c>
      <c r="F157" s="928">
        <v>0.929</v>
      </c>
      <c r="G157" s="929"/>
      <c r="H157" s="930">
        <v>118.5</v>
      </c>
      <c r="I157" s="927">
        <v>27.8</v>
      </c>
      <c r="J157" s="927">
        <v>474</v>
      </c>
      <c r="K157" s="927">
        <v>355.5</v>
      </c>
      <c r="L157" s="927">
        <v>118.5</v>
      </c>
      <c r="M157" s="928">
        <v>1.012</v>
      </c>
    </row>
    <row r="158" spans="1:13" ht="12.75">
      <c r="A158" s="936" t="s">
        <v>856</v>
      </c>
      <c r="B158" s="926">
        <v>30.7</v>
      </c>
      <c r="C158" s="927">
        <v>360</v>
      </c>
      <c r="D158" s="927">
        <v>240</v>
      </c>
      <c r="E158" s="927">
        <v>120</v>
      </c>
      <c r="F158" s="928">
        <v>0.935</v>
      </c>
      <c r="G158" s="929"/>
      <c r="H158" s="930">
        <v>120</v>
      </c>
      <c r="I158" s="927">
        <v>32.7</v>
      </c>
      <c r="J158" s="927">
        <v>480</v>
      </c>
      <c r="K158" s="927">
        <v>360</v>
      </c>
      <c r="L158" s="927">
        <v>120</v>
      </c>
      <c r="M158" s="928">
        <v>1.019</v>
      </c>
    </row>
    <row r="159" spans="1:13" ht="12.75">
      <c r="A159" s="936" t="s">
        <v>2793</v>
      </c>
      <c r="B159" s="926">
        <v>34.3</v>
      </c>
      <c r="C159" s="927">
        <v>363</v>
      </c>
      <c r="D159" s="927">
        <v>242</v>
      </c>
      <c r="E159" s="927">
        <v>121</v>
      </c>
      <c r="F159" s="928">
        <v>0.947</v>
      </c>
      <c r="G159" s="929"/>
      <c r="H159" s="930">
        <v>121</v>
      </c>
      <c r="I159" s="927">
        <v>36.5</v>
      </c>
      <c r="J159" s="927">
        <v>484</v>
      </c>
      <c r="K159" s="927">
        <v>363</v>
      </c>
      <c r="L159" s="927">
        <v>121</v>
      </c>
      <c r="M159" s="928">
        <v>1.033</v>
      </c>
    </row>
    <row r="160" spans="1:13" ht="12.75">
      <c r="A160" s="936" t="s">
        <v>2794</v>
      </c>
      <c r="B160" s="926">
        <v>30.7</v>
      </c>
      <c r="C160" s="927">
        <v>400.5</v>
      </c>
      <c r="D160" s="927">
        <v>267</v>
      </c>
      <c r="E160" s="927">
        <v>133.5</v>
      </c>
      <c r="F160" s="928">
        <v>1.049</v>
      </c>
      <c r="G160" s="929"/>
      <c r="H160" s="930">
        <v>133.5</v>
      </c>
      <c r="I160" s="927">
        <v>32.7</v>
      </c>
      <c r="J160" s="927">
        <v>534</v>
      </c>
      <c r="K160" s="927">
        <v>400.5</v>
      </c>
      <c r="L160" s="927">
        <v>133.5</v>
      </c>
      <c r="M160" s="928">
        <v>1.142</v>
      </c>
    </row>
    <row r="161" spans="1:13" ht="12.75">
      <c r="A161" s="936" t="s">
        <v>857</v>
      </c>
      <c r="B161" s="926">
        <v>36.1</v>
      </c>
      <c r="C161" s="927">
        <v>405</v>
      </c>
      <c r="D161" s="927">
        <v>270</v>
      </c>
      <c r="E161" s="927">
        <v>135</v>
      </c>
      <c r="F161" s="928">
        <v>1.055</v>
      </c>
      <c r="G161" s="929"/>
      <c r="H161" s="930">
        <v>135</v>
      </c>
      <c r="I161" s="927">
        <v>38.4</v>
      </c>
      <c r="J161" s="927">
        <v>540</v>
      </c>
      <c r="K161" s="927">
        <v>405</v>
      </c>
      <c r="L161" s="927">
        <v>135</v>
      </c>
      <c r="M161" s="928">
        <v>1.15</v>
      </c>
    </row>
    <row r="162" spans="1:13" ht="12.75">
      <c r="A162" s="936" t="s">
        <v>909</v>
      </c>
      <c r="B162" s="926">
        <v>42.3</v>
      </c>
      <c r="C162" s="927">
        <v>411</v>
      </c>
      <c r="D162" s="927">
        <v>274</v>
      </c>
      <c r="E162" s="927">
        <v>137</v>
      </c>
      <c r="F162" s="928">
        <v>1.067</v>
      </c>
      <c r="G162" s="929"/>
      <c r="H162" s="930">
        <v>137</v>
      </c>
      <c r="I162" s="927">
        <v>44.9</v>
      </c>
      <c r="J162" s="927">
        <v>548</v>
      </c>
      <c r="K162" s="927">
        <v>411</v>
      </c>
      <c r="L162" s="927">
        <v>137</v>
      </c>
      <c r="M162" s="928">
        <v>1.164</v>
      </c>
    </row>
    <row r="163" spans="1:13" ht="12.75">
      <c r="A163" s="936" t="s">
        <v>910</v>
      </c>
      <c r="B163" s="926">
        <v>36.5</v>
      </c>
      <c r="C163" s="927">
        <v>445.5</v>
      </c>
      <c r="D163" s="927">
        <v>297</v>
      </c>
      <c r="E163" s="927">
        <v>148.5</v>
      </c>
      <c r="F163" s="928">
        <v>1.169</v>
      </c>
      <c r="G163" s="929"/>
      <c r="H163" s="930">
        <v>148.5</v>
      </c>
      <c r="I163" s="927">
        <v>38.9</v>
      </c>
      <c r="J163" s="927">
        <v>594</v>
      </c>
      <c r="K163" s="927">
        <v>445.5</v>
      </c>
      <c r="L163" s="927">
        <v>148.5</v>
      </c>
      <c r="M163" s="928">
        <v>1.272</v>
      </c>
    </row>
    <row r="164" spans="1:13" ht="12.75">
      <c r="A164" s="936" t="s">
        <v>858</v>
      </c>
      <c r="B164" s="926">
        <v>42.2</v>
      </c>
      <c r="C164" s="927">
        <v>450</v>
      </c>
      <c r="D164" s="927">
        <v>300</v>
      </c>
      <c r="E164" s="927">
        <v>150</v>
      </c>
      <c r="F164" s="928">
        <v>1.175</v>
      </c>
      <c r="G164" s="929"/>
      <c r="H164" s="930">
        <v>150</v>
      </c>
      <c r="I164" s="927">
        <v>45</v>
      </c>
      <c r="J164" s="927">
        <v>600</v>
      </c>
      <c r="K164" s="927">
        <v>450</v>
      </c>
      <c r="L164" s="927">
        <v>150</v>
      </c>
      <c r="M164" s="928">
        <v>1.28</v>
      </c>
    </row>
    <row r="165" spans="1:13" ht="12.75">
      <c r="A165" s="936" t="s">
        <v>911</v>
      </c>
      <c r="B165" s="926">
        <v>49.3</v>
      </c>
      <c r="C165" s="927">
        <v>456</v>
      </c>
      <c r="D165" s="927">
        <v>304</v>
      </c>
      <c r="E165" s="927">
        <v>152</v>
      </c>
      <c r="F165" s="928">
        <v>1.192</v>
      </c>
      <c r="G165" s="929"/>
      <c r="H165" s="930">
        <v>152</v>
      </c>
      <c r="I165" s="927">
        <v>52.5</v>
      </c>
      <c r="J165" s="927">
        <v>608</v>
      </c>
      <c r="K165" s="927">
        <v>456</v>
      </c>
      <c r="L165" s="927">
        <v>152</v>
      </c>
      <c r="M165" s="928">
        <v>1.298</v>
      </c>
    </row>
    <row r="166" spans="1:13" ht="12.75">
      <c r="A166" s="936" t="s">
        <v>912</v>
      </c>
      <c r="B166" s="926">
        <v>43</v>
      </c>
      <c r="C166" s="927">
        <v>490.5</v>
      </c>
      <c r="D166" s="927">
        <v>327</v>
      </c>
      <c r="E166" s="927">
        <v>163.5</v>
      </c>
      <c r="F166" s="928">
        <v>1.264</v>
      </c>
      <c r="G166" s="929"/>
      <c r="H166" s="930">
        <v>163.5</v>
      </c>
      <c r="I166" s="927">
        <v>45.7</v>
      </c>
      <c r="J166" s="927">
        <v>654</v>
      </c>
      <c r="K166" s="927">
        <v>490.5</v>
      </c>
      <c r="L166" s="927">
        <v>163.5</v>
      </c>
      <c r="M166" s="928">
        <v>1.377</v>
      </c>
    </row>
    <row r="167" spans="1:13" ht="12.75">
      <c r="A167" s="936" t="s">
        <v>859</v>
      </c>
      <c r="B167" s="926">
        <v>49.1</v>
      </c>
      <c r="C167" s="927">
        <v>495</v>
      </c>
      <c r="D167" s="927">
        <v>330</v>
      </c>
      <c r="E167" s="927">
        <v>165</v>
      </c>
      <c r="F167" s="928">
        <v>1.27</v>
      </c>
      <c r="G167" s="929"/>
      <c r="H167" s="930">
        <v>165</v>
      </c>
      <c r="I167" s="927">
        <v>52.4</v>
      </c>
      <c r="J167" s="927">
        <v>660</v>
      </c>
      <c r="K167" s="927">
        <v>495</v>
      </c>
      <c r="L167" s="927">
        <v>165</v>
      </c>
      <c r="M167" s="928">
        <v>1.385</v>
      </c>
    </row>
    <row r="168" spans="1:13" ht="12.75">
      <c r="A168" s="936" t="s">
        <v>2612</v>
      </c>
      <c r="B168" s="926">
        <v>57</v>
      </c>
      <c r="C168" s="927">
        <v>501</v>
      </c>
      <c r="D168" s="927">
        <v>334</v>
      </c>
      <c r="E168" s="927">
        <v>167</v>
      </c>
      <c r="F168" s="928">
        <v>1.286</v>
      </c>
      <c r="G168" s="929"/>
      <c r="H168" s="930">
        <v>167</v>
      </c>
      <c r="I168" s="927">
        <v>60.7</v>
      </c>
      <c r="J168" s="927">
        <v>668</v>
      </c>
      <c r="K168" s="927">
        <v>501</v>
      </c>
      <c r="L168" s="927">
        <v>167</v>
      </c>
      <c r="M168" s="928">
        <v>1.403</v>
      </c>
    </row>
    <row r="169" spans="1:13" ht="12.75">
      <c r="A169" s="936" t="s">
        <v>2613</v>
      </c>
      <c r="B169" s="926">
        <v>50.2</v>
      </c>
      <c r="C169" s="927">
        <v>536.4</v>
      </c>
      <c r="D169" s="927">
        <v>357.6</v>
      </c>
      <c r="E169" s="927">
        <v>178.8</v>
      </c>
      <c r="F169" s="928">
        <v>1.365</v>
      </c>
      <c r="G169" s="929"/>
      <c r="H169" s="930">
        <v>178.8</v>
      </c>
      <c r="I169" s="927">
        <v>53.3</v>
      </c>
      <c r="J169" s="927">
        <v>715.2</v>
      </c>
      <c r="K169" s="927">
        <v>536.4</v>
      </c>
      <c r="L169" s="927">
        <v>178.8</v>
      </c>
      <c r="M169" s="928">
        <v>1.489</v>
      </c>
    </row>
    <row r="170" spans="1:13" ht="12.75">
      <c r="A170" s="936" t="s">
        <v>860</v>
      </c>
      <c r="B170" s="926">
        <v>57.1</v>
      </c>
      <c r="C170" s="927">
        <v>540</v>
      </c>
      <c r="D170" s="927">
        <v>360</v>
      </c>
      <c r="E170" s="927">
        <v>180</v>
      </c>
      <c r="F170" s="928">
        <v>1.37</v>
      </c>
      <c r="G170" s="929"/>
      <c r="H170" s="930">
        <v>180</v>
      </c>
      <c r="I170" s="927">
        <v>60.9</v>
      </c>
      <c r="J170" s="927">
        <v>720</v>
      </c>
      <c r="K170" s="927">
        <v>540</v>
      </c>
      <c r="L170" s="927">
        <v>180</v>
      </c>
      <c r="M170" s="928">
        <v>1.496</v>
      </c>
    </row>
    <row r="171" spans="1:13" ht="12.75">
      <c r="A171" s="936" t="s">
        <v>2614</v>
      </c>
      <c r="B171" s="926">
        <v>66</v>
      </c>
      <c r="C171" s="927">
        <v>546</v>
      </c>
      <c r="D171" s="927">
        <v>364</v>
      </c>
      <c r="E171" s="927">
        <v>182</v>
      </c>
      <c r="F171" s="928">
        <v>1.387</v>
      </c>
      <c r="G171" s="929"/>
      <c r="H171" s="930">
        <v>182</v>
      </c>
      <c r="I171" s="927">
        <v>70.4</v>
      </c>
      <c r="J171" s="927">
        <v>728</v>
      </c>
      <c r="K171" s="927">
        <v>546</v>
      </c>
      <c r="L171" s="927">
        <v>182</v>
      </c>
      <c r="M171" s="928">
        <v>1.514</v>
      </c>
    </row>
    <row r="172" spans="1:13" ht="12.75">
      <c r="A172" s="936" t="s">
        <v>2615</v>
      </c>
      <c r="B172" s="926">
        <v>57.4</v>
      </c>
      <c r="C172" s="927">
        <v>595.5</v>
      </c>
      <c r="D172" s="927">
        <v>397</v>
      </c>
      <c r="E172" s="927">
        <v>198.5</v>
      </c>
      <c r="F172" s="928">
        <v>1.479</v>
      </c>
      <c r="G172" s="929"/>
      <c r="H172" s="930">
        <v>198.5</v>
      </c>
      <c r="I172" s="927">
        <v>61</v>
      </c>
      <c r="J172" s="927">
        <v>794</v>
      </c>
      <c r="K172" s="927">
        <v>595.5</v>
      </c>
      <c r="L172" s="927">
        <v>198.5</v>
      </c>
      <c r="M172" s="928">
        <v>1.616</v>
      </c>
    </row>
    <row r="173" spans="1:13" ht="12.75">
      <c r="A173" s="936" t="s">
        <v>861</v>
      </c>
      <c r="B173" s="926">
        <v>66.3</v>
      </c>
      <c r="C173" s="927">
        <v>600</v>
      </c>
      <c r="D173" s="927">
        <v>400</v>
      </c>
      <c r="E173" s="927">
        <v>200</v>
      </c>
      <c r="F173" s="928">
        <v>1.485</v>
      </c>
      <c r="G173" s="929"/>
      <c r="H173" s="930">
        <v>200</v>
      </c>
      <c r="I173" s="927">
        <v>70.8</v>
      </c>
      <c r="J173" s="927">
        <v>800</v>
      </c>
      <c r="K173" s="927">
        <v>600</v>
      </c>
      <c r="L173" s="927">
        <v>200</v>
      </c>
      <c r="M173" s="928">
        <v>1.624</v>
      </c>
    </row>
    <row r="174" spans="1:13" ht="12.75">
      <c r="A174" s="936" t="s">
        <v>2616</v>
      </c>
      <c r="B174" s="926">
        <v>75.7</v>
      </c>
      <c r="C174" s="927">
        <v>606</v>
      </c>
      <c r="D174" s="927">
        <v>404</v>
      </c>
      <c r="E174" s="927">
        <v>202</v>
      </c>
      <c r="F174" s="928">
        <v>1.501</v>
      </c>
      <c r="G174" s="929"/>
      <c r="H174" s="930">
        <v>202</v>
      </c>
      <c r="I174" s="927">
        <v>80.8</v>
      </c>
      <c r="J174" s="927">
        <v>808</v>
      </c>
      <c r="K174" s="927">
        <v>606</v>
      </c>
      <c r="L174" s="927">
        <v>202</v>
      </c>
      <c r="M174" s="928">
        <v>1.643</v>
      </c>
    </row>
    <row r="175" spans="1:13" ht="12.75">
      <c r="A175" s="936" t="s">
        <v>2617</v>
      </c>
      <c r="B175" s="926">
        <v>67.2</v>
      </c>
      <c r="C175" s="927">
        <v>670.5</v>
      </c>
      <c r="D175" s="927">
        <v>447</v>
      </c>
      <c r="E175" s="927">
        <v>223.5</v>
      </c>
      <c r="F175" s="928">
        <v>1.619</v>
      </c>
      <c r="G175" s="929"/>
      <c r="H175" s="930">
        <v>223.5</v>
      </c>
      <c r="I175" s="927">
        <v>71.6</v>
      </c>
      <c r="J175" s="927">
        <v>894</v>
      </c>
      <c r="K175" s="927">
        <v>670.5</v>
      </c>
      <c r="L175" s="927">
        <v>223.5</v>
      </c>
      <c r="M175" s="928">
        <v>1.773</v>
      </c>
    </row>
    <row r="176" spans="1:13" ht="12.75">
      <c r="A176" s="936" t="s">
        <v>862</v>
      </c>
      <c r="B176" s="926">
        <v>77.6</v>
      </c>
      <c r="C176" s="927">
        <v>675</v>
      </c>
      <c r="D176" s="927">
        <v>450</v>
      </c>
      <c r="E176" s="927">
        <v>225</v>
      </c>
      <c r="F176" s="928">
        <v>1.625</v>
      </c>
      <c r="G176" s="929"/>
      <c r="H176" s="930">
        <v>225</v>
      </c>
      <c r="I176" s="927">
        <v>83.1</v>
      </c>
      <c r="J176" s="927">
        <v>900</v>
      </c>
      <c r="K176" s="927">
        <v>675</v>
      </c>
      <c r="L176" s="927">
        <v>225</v>
      </c>
      <c r="M176" s="928">
        <v>1.782</v>
      </c>
    </row>
    <row r="177" spans="1:13" ht="12.75">
      <c r="A177" s="936" t="s">
        <v>2618</v>
      </c>
      <c r="B177" s="926">
        <v>92.4</v>
      </c>
      <c r="C177" s="927">
        <v>684</v>
      </c>
      <c r="D177" s="927">
        <v>456</v>
      </c>
      <c r="E177" s="927">
        <v>228</v>
      </c>
      <c r="F177" s="928">
        <v>1.646</v>
      </c>
      <c r="G177" s="929"/>
      <c r="H177" s="930">
        <v>228</v>
      </c>
      <c r="I177" s="927">
        <v>98.9</v>
      </c>
      <c r="J177" s="927">
        <v>912</v>
      </c>
      <c r="K177" s="927">
        <v>684</v>
      </c>
      <c r="L177" s="927">
        <v>228</v>
      </c>
      <c r="M177" s="928">
        <v>1.805</v>
      </c>
    </row>
    <row r="178" spans="1:13" ht="12.75">
      <c r="A178" s="936" t="s">
        <v>2619</v>
      </c>
      <c r="B178" s="926">
        <v>79.4</v>
      </c>
      <c r="C178" s="927">
        <v>745.5</v>
      </c>
      <c r="D178" s="927">
        <v>497</v>
      </c>
      <c r="E178" s="927">
        <v>248.5</v>
      </c>
      <c r="F178" s="928">
        <v>1.759</v>
      </c>
      <c r="G178" s="929"/>
      <c r="H178" s="930">
        <v>248.5</v>
      </c>
      <c r="I178" s="927">
        <v>84.8</v>
      </c>
      <c r="J178" s="927">
        <v>994</v>
      </c>
      <c r="K178" s="927">
        <v>745.5</v>
      </c>
      <c r="L178" s="927">
        <v>248.5</v>
      </c>
      <c r="M178" s="928">
        <v>1.931</v>
      </c>
    </row>
    <row r="179" spans="1:13" ht="12.75">
      <c r="A179" s="936" t="s">
        <v>863</v>
      </c>
      <c r="B179" s="926">
        <v>90.7</v>
      </c>
      <c r="C179" s="927">
        <v>750</v>
      </c>
      <c r="D179" s="927">
        <v>500</v>
      </c>
      <c r="E179" s="927">
        <v>250</v>
      </c>
      <c r="F179" s="928">
        <v>1.766</v>
      </c>
      <c r="G179" s="929"/>
      <c r="H179" s="930">
        <v>250</v>
      </c>
      <c r="I179" s="927">
        <v>97.4</v>
      </c>
      <c r="J179" s="927">
        <v>1000</v>
      </c>
      <c r="K179" s="927">
        <v>750</v>
      </c>
      <c r="L179" s="927">
        <v>250</v>
      </c>
      <c r="M179" s="928">
        <v>1.939</v>
      </c>
    </row>
    <row r="180" spans="1:13" ht="12.75">
      <c r="A180" s="936" t="s">
        <v>2620</v>
      </c>
      <c r="B180" s="926">
        <v>107.3</v>
      </c>
      <c r="C180" s="927">
        <v>759</v>
      </c>
      <c r="D180" s="927">
        <v>506</v>
      </c>
      <c r="E180" s="927">
        <v>253</v>
      </c>
      <c r="F180" s="928">
        <v>1.786</v>
      </c>
      <c r="G180" s="929"/>
      <c r="H180" s="930">
        <v>253</v>
      </c>
      <c r="I180" s="927">
        <v>115.3</v>
      </c>
      <c r="J180" s="927">
        <v>1012</v>
      </c>
      <c r="K180" s="927">
        <v>759</v>
      </c>
      <c r="L180" s="927">
        <v>253</v>
      </c>
      <c r="M180" s="928">
        <v>1.963</v>
      </c>
    </row>
    <row r="181" spans="1:13" ht="12.75">
      <c r="A181" s="936" t="s">
        <v>2496</v>
      </c>
      <c r="B181" s="926">
        <v>92.1</v>
      </c>
      <c r="C181" s="927">
        <v>820.5</v>
      </c>
      <c r="D181" s="927">
        <v>547</v>
      </c>
      <c r="E181" s="927">
        <v>273.5</v>
      </c>
      <c r="F181" s="928">
        <v>1.894</v>
      </c>
      <c r="G181" s="929"/>
      <c r="H181" s="930">
        <v>273.5</v>
      </c>
      <c r="I181" s="927">
        <v>98.5</v>
      </c>
      <c r="J181" s="927">
        <v>1094</v>
      </c>
      <c r="K181" s="927">
        <v>820.5</v>
      </c>
      <c r="L181" s="927">
        <v>273.5</v>
      </c>
      <c r="M181" s="928">
        <v>2.083</v>
      </c>
    </row>
    <row r="182" spans="1:13" ht="12.75">
      <c r="A182" s="936" t="s">
        <v>1105</v>
      </c>
      <c r="B182" s="926">
        <v>105.5</v>
      </c>
      <c r="C182" s="927">
        <v>825</v>
      </c>
      <c r="D182" s="927">
        <v>550</v>
      </c>
      <c r="E182" s="927">
        <v>275</v>
      </c>
      <c r="F182" s="928">
        <v>1.901</v>
      </c>
      <c r="G182" s="929"/>
      <c r="H182" s="930">
        <v>275</v>
      </c>
      <c r="I182" s="927">
        <v>113.5</v>
      </c>
      <c r="J182" s="927">
        <v>1100</v>
      </c>
      <c r="K182" s="927">
        <v>825</v>
      </c>
      <c r="L182" s="927">
        <v>275</v>
      </c>
      <c r="M182" s="928">
        <v>2.091</v>
      </c>
    </row>
    <row r="183" spans="1:13" ht="12.75">
      <c r="A183" s="936" t="s">
        <v>2497</v>
      </c>
      <c r="B183" s="926">
        <v>122.5</v>
      </c>
      <c r="C183" s="927">
        <v>834</v>
      </c>
      <c r="D183" s="927">
        <v>556</v>
      </c>
      <c r="E183" s="927">
        <v>278</v>
      </c>
      <c r="F183" s="928">
        <v>1.921</v>
      </c>
      <c r="G183" s="929"/>
      <c r="H183" s="930">
        <v>278</v>
      </c>
      <c r="I183" s="927">
        <v>131.8</v>
      </c>
      <c r="J183" s="927">
        <v>1112</v>
      </c>
      <c r="K183" s="927">
        <v>834</v>
      </c>
      <c r="L183" s="927">
        <v>278</v>
      </c>
      <c r="M183" s="928">
        <v>2.115</v>
      </c>
    </row>
    <row r="184" spans="1:13" ht="12.75">
      <c r="A184" s="936" t="s">
        <v>2498</v>
      </c>
      <c r="B184" s="926">
        <v>107.6</v>
      </c>
      <c r="C184" s="927">
        <v>895.5</v>
      </c>
      <c r="D184" s="927">
        <v>597</v>
      </c>
      <c r="E184" s="927">
        <v>298.5</v>
      </c>
      <c r="F184" s="928">
        <v>2.034</v>
      </c>
      <c r="G184" s="929"/>
      <c r="H184" s="930">
        <v>298.5</v>
      </c>
      <c r="I184" s="927">
        <v>115.2</v>
      </c>
      <c r="J184" s="927">
        <v>1194</v>
      </c>
      <c r="K184" s="927">
        <v>895.5</v>
      </c>
      <c r="L184" s="927">
        <v>298.5</v>
      </c>
      <c r="M184" s="928">
        <v>2.24</v>
      </c>
    </row>
    <row r="185" spans="1:13" ht="12.75">
      <c r="A185" s="936" t="s">
        <v>864</v>
      </c>
      <c r="B185" s="926">
        <v>122.4</v>
      </c>
      <c r="C185" s="927">
        <v>900</v>
      </c>
      <c r="D185" s="927">
        <v>600</v>
      </c>
      <c r="E185" s="927">
        <v>300</v>
      </c>
      <c r="F185" s="928">
        <v>2.041</v>
      </c>
      <c r="G185" s="929"/>
      <c r="H185" s="930">
        <v>300</v>
      </c>
      <c r="I185" s="927">
        <v>131.9</v>
      </c>
      <c r="J185" s="927">
        <v>1200</v>
      </c>
      <c r="K185" s="927">
        <v>900</v>
      </c>
      <c r="L185" s="927">
        <v>300</v>
      </c>
      <c r="M185" s="928">
        <v>2.249</v>
      </c>
    </row>
    <row r="186" spans="1:13" ht="12.75">
      <c r="A186" s="936" t="s">
        <v>2499</v>
      </c>
      <c r="B186" s="926">
        <v>154.5</v>
      </c>
      <c r="C186" s="927">
        <v>915</v>
      </c>
      <c r="D186" s="927">
        <v>610</v>
      </c>
      <c r="E186" s="927">
        <v>305</v>
      </c>
      <c r="F186" s="928">
        <v>2.077</v>
      </c>
      <c r="G186" s="929"/>
      <c r="H186" s="930">
        <v>305</v>
      </c>
      <c r="I186" s="927">
        <v>166.4</v>
      </c>
      <c r="J186" s="927">
        <v>1220</v>
      </c>
      <c r="K186" s="927">
        <v>915</v>
      </c>
      <c r="L186" s="927">
        <v>305</v>
      </c>
      <c r="M186" s="928">
        <v>2.29</v>
      </c>
    </row>
    <row r="187" spans="1:13" ht="12.75">
      <c r="A187" s="936" t="s">
        <v>2500</v>
      </c>
      <c r="B187" s="926">
        <v>147.2</v>
      </c>
      <c r="C187" s="927">
        <v>1129.5</v>
      </c>
      <c r="D187" s="927">
        <v>753</v>
      </c>
      <c r="E187" s="927">
        <v>376.5</v>
      </c>
      <c r="F187" s="928">
        <v>2.539</v>
      </c>
      <c r="G187" s="929"/>
      <c r="H187" s="930">
        <v>376.5</v>
      </c>
      <c r="I187" s="927">
        <v>160.2</v>
      </c>
      <c r="J187" s="927">
        <v>1506</v>
      </c>
      <c r="K187" s="927">
        <v>1129.5</v>
      </c>
      <c r="L187" s="927">
        <v>376.5</v>
      </c>
      <c r="M187" s="928">
        <v>2.799</v>
      </c>
    </row>
    <row r="188" spans="1:13" ht="12.75">
      <c r="A188" s="936" t="s">
        <v>2501</v>
      </c>
      <c r="B188" s="926">
        <v>173.7</v>
      </c>
      <c r="C188" s="927">
        <v>1143</v>
      </c>
      <c r="D188" s="927">
        <v>762</v>
      </c>
      <c r="E188" s="927">
        <v>381</v>
      </c>
      <c r="F188" s="928">
        <v>2.565</v>
      </c>
      <c r="G188" s="929"/>
      <c r="H188" s="930">
        <v>381</v>
      </c>
      <c r="I188" s="927">
        <v>188.1</v>
      </c>
      <c r="J188" s="927">
        <v>1524</v>
      </c>
      <c r="K188" s="927">
        <v>1143</v>
      </c>
      <c r="L188" s="927">
        <v>381</v>
      </c>
      <c r="M188" s="928">
        <v>2.829</v>
      </c>
    </row>
    <row r="189" spans="1:13" ht="13.5" thickBot="1">
      <c r="A189" s="937" t="s">
        <v>2502</v>
      </c>
      <c r="B189" s="931">
        <v>196.9</v>
      </c>
      <c r="C189" s="932">
        <v>1155</v>
      </c>
      <c r="D189" s="932">
        <v>770</v>
      </c>
      <c r="E189" s="932">
        <v>385</v>
      </c>
      <c r="F189" s="938">
        <v>2.585</v>
      </c>
      <c r="G189" s="929"/>
      <c r="H189" s="939">
        <v>385</v>
      </c>
      <c r="I189" s="932">
        <v>212.6</v>
      </c>
      <c r="J189" s="932">
        <v>1540</v>
      </c>
      <c r="K189" s="932">
        <v>1155</v>
      </c>
      <c r="L189" s="932">
        <v>385</v>
      </c>
      <c r="M189" s="938">
        <v>2.852</v>
      </c>
    </row>
    <row r="190" ht="13.5" thickTop="1"/>
  </sheetData>
  <mergeCells count="10">
    <mergeCell ref="A1:F1"/>
    <mergeCell ref="A2:F2"/>
    <mergeCell ref="A3:F3"/>
    <mergeCell ref="H1:M1"/>
    <mergeCell ref="H2:M2"/>
    <mergeCell ref="H3:M3"/>
    <mergeCell ref="H6:M6"/>
    <mergeCell ref="H7:M7"/>
    <mergeCell ref="B7:F7"/>
    <mergeCell ref="B6:F6"/>
  </mergeCells>
  <printOptions horizontalCentered="1" verticalCentered="1"/>
  <pageMargins left="0.7480314960629921" right="0.7480314960629921" top="0.35433070866141736" bottom="0.8267716535433072" header="0.2362204724409449" footer="0.1968503937007874"/>
  <pageSetup fitToHeight="3" fitToWidth="1" horizontalDpi="600" verticalDpi="600" orientation="portrait" paperSize="9" scale="63"/>
  <headerFooter alignWithMargins="0">
    <oddHeader>&amp;C&amp;A&amp;RPage &amp;P</oddHeader>
  </headerFooter>
  <rowBreaks count="1" manualBreakCount="1">
    <brk id="119" max="12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showGridLines="0" zoomScale="75" zoomScaleNormal="75" workbookViewId="0" topLeftCell="A1">
      <selection activeCell="S6" sqref="S6"/>
    </sheetView>
  </sheetViews>
  <sheetFormatPr defaultColWidth="9.00390625" defaultRowHeight="12.75"/>
  <cols>
    <col min="1" max="1" width="16.125" style="188" customWidth="1"/>
    <col min="2" max="2" width="4.375" style="189" customWidth="1"/>
    <col min="3" max="3" width="1.875" style="185" customWidth="1"/>
    <col min="4" max="4" width="3.375" style="188" customWidth="1"/>
    <col min="5" max="5" width="5.25390625" style="185" customWidth="1"/>
    <col min="6" max="7" width="5.75390625" style="190" customWidth="1"/>
    <col min="8" max="9" width="6.125" style="185" customWidth="1"/>
    <col min="10" max="12" width="5.125" style="185" customWidth="1"/>
    <col min="13" max="13" width="6.75390625" style="185" customWidth="1"/>
    <col min="14" max="14" width="8.875" style="185" customWidth="1"/>
    <col min="15" max="15" width="5.25390625" style="185" customWidth="1"/>
    <col min="16" max="16" width="5.125" style="185" customWidth="1"/>
    <col min="17" max="17" width="4.75390625" style="190" customWidth="1"/>
    <col min="18" max="16384" width="10.875" style="185" customWidth="1"/>
  </cols>
  <sheetData>
    <row r="1" spans="1:16" ht="36" customHeight="1">
      <c r="A1" s="1243" t="s">
        <v>943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</row>
    <row r="2" spans="1:16" ht="42" customHeight="1">
      <c r="A2" s="1243" t="s">
        <v>1062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</row>
    <row r="3" spans="1:16" ht="42" customHeight="1">
      <c r="A3" s="1243" t="s">
        <v>1063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</row>
    <row r="4" spans="1:16" ht="42" customHeight="1">
      <c r="A4" s="1039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</row>
    <row r="5" spans="1:7" ht="37.5" customHeight="1" thickBot="1">
      <c r="A5" s="185"/>
      <c r="B5" s="185"/>
      <c r="D5" s="185"/>
      <c r="F5" s="185"/>
      <c r="G5" s="185"/>
    </row>
    <row r="6" spans="1:16" ht="51" customHeight="1" thickTop="1">
      <c r="A6" s="1162" t="s">
        <v>2154</v>
      </c>
      <c r="B6" s="1135"/>
      <c r="C6" s="1135"/>
      <c r="D6" s="1135"/>
      <c r="E6" s="1135"/>
      <c r="F6" s="1132"/>
      <c r="G6" s="1240" t="s">
        <v>2155</v>
      </c>
      <c r="H6" s="1135"/>
      <c r="I6" s="1135"/>
      <c r="J6" s="1135"/>
      <c r="K6" s="1132"/>
      <c r="L6" s="1241"/>
      <c r="M6" s="1240" t="s">
        <v>2844</v>
      </c>
      <c r="N6" s="1135"/>
      <c r="O6" s="1135"/>
      <c r="P6" s="1132"/>
    </row>
    <row r="7" spans="1:16" ht="45.75" customHeight="1" thickBot="1">
      <c r="A7" s="1133"/>
      <c r="B7" s="1136"/>
      <c r="C7" s="1136"/>
      <c r="D7" s="1136"/>
      <c r="E7" s="1136"/>
      <c r="F7" s="1134"/>
      <c r="G7" s="1133"/>
      <c r="H7" s="1136"/>
      <c r="I7" s="1136"/>
      <c r="J7" s="1136"/>
      <c r="K7" s="1134"/>
      <c r="L7" s="1242"/>
      <c r="M7" s="1133"/>
      <c r="N7" s="1136"/>
      <c r="O7" s="1136"/>
      <c r="P7" s="1134"/>
    </row>
    <row r="8" spans="1:21" s="148" customFormat="1" ht="13.5" customHeight="1" thickTop="1">
      <c r="A8" s="150"/>
      <c r="B8" s="151"/>
      <c r="C8" s="152"/>
      <c r="D8" s="150"/>
      <c r="E8" s="153"/>
      <c r="F8" s="154"/>
      <c r="G8" s="152"/>
      <c r="H8" s="152"/>
      <c r="I8" s="152"/>
      <c r="J8" s="152"/>
      <c r="K8" s="152"/>
      <c r="L8" s="153"/>
      <c r="M8" s="152"/>
      <c r="N8" s="152"/>
      <c r="O8" s="155"/>
      <c r="P8" s="156"/>
      <c r="Q8" s="157"/>
      <c r="S8" s="149"/>
      <c r="T8" s="149"/>
      <c r="U8" s="149"/>
    </row>
    <row r="9" spans="1:21" s="148" customFormat="1" ht="13.5" customHeight="1">
      <c r="A9" s="158"/>
      <c r="B9" s="159"/>
      <c r="C9" s="160"/>
      <c r="D9" s="158"/>
      <c r="E9" s="161"/>
      <c r="F9" s="162"/>
      <c r="G9" s="160"/>
      <c r="H9" s="160"/>
      <c r="I9" s="160"/>
      <c r="J9" s="160"/>
      <c r="K9" s="160"/>
      <c r="L9" s="161"/>
      <c r="M9" s="160"/>
      <c r="N9" s="160"/>
      <c r="O9" s="163"/>
      <c r="P9" s="160"/>
      <c r="Q9" s="164"/>
      <c r="S9" s="149"/>
      <c r="T9" s="149"/>
      <c r="U9" s="149"/>
    </row>
    <row r="10" spans="1:21" s="148" customFormat="1" ht="13.5" customHeight="1">
      <c r="A10" s="158"/>
      <c r="B10" s="159"/>
      <c r="C10" s="165" t="s">
        <v>1673</v>
      </c>
      <c r="D10" s="158"/>
      <c r="E10" s="161" t="s">
        <v>2039</v>
      </c>
      <c r="F10" s="162" t="s">
        <v>400</v>
      </c>
      <c r="G10" s="160" t="s">
        <v>1674</v>
      </c>
      <c r="H10" s="160" t="s">
        <v>402</v>
      </c>
      <c r="I10" s="160" t="s">
        <v>1890</v>
      </c>
      <c r="J10" s="160" t="s">
        <v>1891</v>
      </c>
      <c r="K10" s="160" t="s">
        <v>405</v>
      </c>
      <c r="L10" s="161" t="s">
        <v>406</v>
      </c>
      <c r="M10" s="160" t="s">
        <v>1897</v>
      </c>
      <c r="N10" s="160" t="s">
        <v>415</v>
      </c>
      <c r="O10" s="163" t="s">
        <v>1675</v>
      </c>
      <c r="P10" s="166" t="s">
        <v>1676</v>
      </c>
      <c r="Q10" s="164"/>
      <c r="S10" s="149"/>
      <c r="T10" s="149"/>
      <c r="U10" s="149"/>
    </row>
    <row r="11" spans="1:21" s="148" customFormat="1" ht="13.5" customHeight="1">
      <c r="A11" s="158"/>
      <c r="B11" s="159"/>
      <c r="C11" s="160"/>
      <c r="D11" s="158"/>
      <c r="E11" s="161"/>
      <c r="F11" s="162" t="s">
        <v>2371</v>
      </c>
      <c r="G11" s="160" t="s">
        <v>2373</v>
      </c>
      <c r="H11" s="160" t="s">
        <v>2373</v>
      </c>
      <c r="I11" s="160" t="s">
        <v>2373</v>
      </c>
      <c r="J11" s="160" t="s">
        <v>2373</v>
      </c>
      <c r="K11" s="160" t="s">
        <v>2373</v>
      </c>
      <c r="L11" s="161" t="s">
        <v>2845</v>
      </c>
      <c r="M11" s="160" t="s">
        <v>2846</v>
      </c>
      <c r="N11" s="160" t="s">
        <v>2847</v>
      </c>
      <c r="O11" s="163" t="s">
        <v>2373</v>
      </c>
      <c r="P11" s="160" t="s">
        <v>2373</v>
      </c>
      <c r="Q11" s="164"/>
      <c r="S11" s="149"/>
      <c r="T11" s="149"/>
      <c r="U11" s="149"/>
    </row>
    <row r="12" spans="1:21" s="148" customFormat="1" ht="13.5" customHeight="1" thickBot="1">
      <c r="A12" s="167"/>
      <c r="B12" s="168"/>
      <c r="C12" s="169"/>
      <c r="D12" s="167"/>
      <c r="E12" s="170"/>
      <c r="F12" s="171"/>
      <c r="G12" s="169"/>
      <c r="H12" s="169"/>
      <c r="I12" s="169"/>
      <c r="J12" s="169"/>
      <c r="K12" s="169"/>
      <c r="L12" s="348" t="s">
        <v>1795</v>
      </c>
      <c r="M12" s="247" t="s">
        <v>1796</v>
      </c>
      <c r="N12" s="248" t="s">
        <v>1797</v>
      </c>
      <c r="O12" s="247" t="s">
        <v>1798</v>
      </c>
      <c r="P12" s="247" t="s">
        <v>1798</v>
      </c>
      <c r="Q12" s="164"/>
      <c r="S12" s="149"/>
      <c r="T12" s="149"/>
      <c r="U12" s="149"/>
    </row>
    <row r="13" spans="1:21" s="148" customFormat="1" ht="13.5" customHeight="1" thickTop="1">
      <c r="A13" s="172"/>
      <c r="B13" s="173"/>
      <c r="C13" s="174"/>
      <c r="D13" s="175"/>
      <c r="E13" s="174"/>
      <c r="F13" s="176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6"/>
      <c r="S13" s="149"/>
      <c r="T13" s="149"/>
      <c r="U13" s="149"/>
    </row>
    <row r="14" spans="1:21" s="208" customFormat="1" ht="13.5" customHeight="1">
      <c r="A14" s="499" t="s">
        <v>2040</v>
      </c>
      <c r="B14" s="200">
        <v>380</v>
      </c>
      <c r="C14" s="201" t="s">
        <v>2041</v>
      </c>
      <c r="D14" s="199">
        <v>10</v>
      </c>
      <c r="E14" s="202" t="s">
        <v>406</v>
      </c>
      <c r="F14" s="203">
        <v>63</v>
      </c>
      <c r="G14" s="204">
        <v>200</v>
      </c>
      <c r="H14" s="204">
        <v>180</v>
      </c>
      <c r="I14" s="204">
        <v>8.6</v>
      </c>
      <c r="J14" s="204">
        <v>13.5</v>
      </c>
      <c r="K14" s="204">
        <v>21</v>
      </c>
      <c r="L14" s="205">
        <v>80.2</v>
      </c>
      <c r="M14" s="201">
        <v>6558</v>
      </c>
      <c r="N14" s="201">
        <v>543</v>
      </c>
      <c r="O14" s="206">
        <v>8.9</v>
      </c>
      <c r="P14" s="204">
        <v>12.1</v>
      </c>
      <c r="Q14" s="207"/>
      <c r="S14" s="209"/>
      <c r="T14" s="209"/>
      <c r="U14" s="209"/>
    </row>
    <row r="15" spans="1:21" s="208" customFormat="1" ht="13.5" customHeight="1">
      <c r="A15" s="499" t="s">
        <v>2042</v>
      </c>
      <c r="B15" s="200">
        <v>390</v>
      </c>
      <c r="C15" s="201" t="s">
        <v>2041</v>
      </c>
      <c r="D15" s="199">
        <v>12</v>
      </c>
      <c r="E15" s="202" t="s">
        <v>406</v>
      </c>
      <c r="F15" s="203">
        <v>74.6</v>
      </c>
      <c r="G15" s="204">
        <v>202</v>
      </c>
      <c r="H15" s="204">
        <v>182</v>
      </c>
      <c r="I15" s="204">
        <v>9.7</v>
      </c>
      <c r="J15" s="204">
        <v>15.5</v>
      </c>
      <c r="K15" s="204">
        <v>21</v>
      </c>
      <c r="L15" s="205">
        <v>95</v>
      </c>
      <c r="M15" s="201">
        <v>7893</v>
      </c>
      <c r="N15" s="201">
        <v>627</v>
      </c>
      <c r="O15" s="206">
        <v>8.8</v>
      </c>
      <c r="P15" s="204">
        <v>12.6</v>
      </c>
      <c r="Q15" s="207"/>
      <c r="S15" s="209"/>
      <c r="T15" s="209"/>
      <c r="U15" s="209"/>
    </row>
    <row r="16" spans="1:21" s="208" customFormat="1" ht="13.5" customHeight="1">
      <c r="A16" s="499" t="s">
        <v>2043</v>
      </c>
      <c r="B16" s="200">
        <v>390</v>
      </c>
      <c r="C16" s="201" t="s">
        <v>2041</v>
      </c>
      <c r="D16" s="199">
        <v>12</v>
      </c>
      <c r="E16" s="202" t="s">
        <v>406</v>
      </c>
      <c r="F16" s="203">
        <v>75.5</v>
      </c>
      <c r="G16" s="204">
        <v>225</v>
      </c>
      <c r="H16" s="204">
        <v>190</v>
      </c>
      <c r="I16" s="204">
        <v>9.4</v>
      </c>
      <c r="J16" s="204">
        <v>14.6</v>
      </c>
      <c r="K16" s="204">
        <v>21</v>
      </c>
      <c r="L16" s="205">
        <v>96.2</v>
      </c>
      <c r="M16" s="201">
        <v>9857</v>
      </c>
      <c r="N16" s="201">
        <v>707</v>
      </c>
      <c r="O16" s="206">
        <v>9.8</v>
      </c>
      <c r="P16" s="204">
        <v>13.9</v>
      </c>
      <c r="Q16" s="207"/>
      <c r="S16" s="209"/>
      <c r="T16" s="209"/>
      <c r="U16" s="209"/>
    </row>
    <row r="17" spans="1:17" s="210" customFormat="1" ht="13.5" customHeight="1">
      <c r="A17" s="499" t="s">
        <v>2044</v>
      </c>
      <c r="B17" s="200">
        <v>400</v>
      </c>
      <c r="C17" s="201" t="s">
        <v>2041</v>
      </c>
      <c r="D17" s="199">
        <v>12</v>
      </c>
      <c r="E17" s="202" t="s">
        <v>406</v>
      </c>
      <c r="F17" s="203">
        <v>83.9</v>
      </c>
      <c r="G17" s="204">
        <v>228</v>
      </c>
      <c r="H17" s="204">
        <v>192</v>
      </c>
      <c r="I17" s="204">
        <v>11</v>
      </c>
      <c r="J17" s="204">
        <v>17.6</v>
      </c>
      <c r="K17" s="204">
        <v>21</v>
      </c>
      <c r="L17" s="205">
        <v>106.8</v>
      </c>
      <c r="M17" s="201">
        <v>11230</v>
      </c>
      <c r="N17" s="201">
        <v>833</v>
      </c>
      <c r="O17" s="206">
        <v>10.5</v>
      </c>
      <c r="P17" s="204">
        <v>13.5</v>
      </c>
      <c r="Q17" s="207"/>
    </row>
    <row r="18" spans="1:17" s="210" customFormat="1" ht="13.5" customHeight="1">
      <c r="A18" s="499" t="s">
        <v>2045</v>
      </c>
      <c r="B18" s="200">
        <v>400</v>
      </c>
      <c r="C18" s="201" t="s">
        <v>2041</v>
      </c>
      <c r="D18" s="199">
        <v>12</v>
      </c>
      <c r="E18" s="202" t="s">
        <v>406</v>
      </c>
      <c r="F18" s="203">
        <v>83</v>
      </c>
      <c r="G18" s="204">
        <v>250</v>
      </c>
      <c r="H18" s="204">
        <v>200</v>
      </c>
      <c r="I18" s="204">
        <v>10.2</v>
      </c>
      <c r="J18" s="204">
        <v>16</v>
      </c>
      <c r="K18" s="204">
        <v>21</v>
      </c>
      <c r="L18" s="205">
        <v>105.8</v>
      </c>
      <c r="M18" s="201">
        <v>13332</v>
      </c>
      <c r="N18" s="201">
        <v>895</v>
      </c>
      <c r="O18" s="206">
        <v>11.3</v>
      </c>
      <c r="P18" s="204">
        <v>14.9</v>
      </c>
      <c r="Q18" s="207"/>
    </row>
    <row r="19" spans="1:17" s="210" customFormat="1" ht="13.5" customHeight="1">
      <c r="A19" s="499" t="s">
        <v>2046</v>
      </c>
      <c r="B19" s="200">
        <v>410</v>
      </c>
      <c r="C19" s="201" t="s">
        <v>2041</v>
      </c>
      <c r="D19" s="199">
        <v>15</v>
      </c>
      <c r="E19" s="202" t="s">
        <v>406</v>
      </c>
      <c r="F19" s="203">
        <v>101.9</v>
      </c>
      <c r="G19" s="204">
        <v>253</v>
      </c>
      <c r="H19" s="204">
        <v>202</v>
      </c>
      <c r="I19" s="204">
        <v>12</v>
      </c>
      <c r="J19" s="204">
        <v>19</v>
      </c>
      <c r="K19" s="204">
        <v>21</v>
      </c>
      <c r="L19" s="205">
        <v>129.9</v>
      </c>
      <c r="M19" s="201">
        <v>16701</v>
      </c>
      <c r="N19" s="201">
        <v>1071</v>
      </c>
      <c r="O19" s="206">
        <v>11.2</v>
      </c>
      <c r="P19" s="204">
        <v>15.6</v>
      </c>
      <c r="Q19" s="207"/>
    </row>
    <row r="20" spans="1:17" s="210" customFormat="1" ht="13.5" customHeight="1">
      <c r="A20" s="499" t="s">
        <v>2047</v>
      </c>
      <c r="B20" s="200">
        <v>410</v>
      </c>
      <c r="C20" s="201" t="s">
        <v>2041</v>
      </c>
      <c r="D20" s="199">
        <v>15</v>
      </c>
      <c r="E20" s="202" t="s">
        <v>406</v>
      </c>
      <c r="F20" s="203">
        <v>101</v>
      </c>
      <c r="G20" s="204">
        <v>275</v>
      </c>
      <c r="H20" s="204">
        <v>210</v>
      </c>
      <c r="I20" s="204">
        <v>11.1</v>
      </c>
      <c r="J20" s="204">
        <v>17.2</v>
      </c>
      <c r="K20" s="204">
        <v>24</v>
      </c>
      <c r="L20" s="205">
        <v>128.7</v>
      </c>
      <c r="M20" s="201">
        <v>19499</v>
      </c>
      <c r="N20" s="201">
        <v>1145</v>
      </c>
      <c r="O20" s="206">
        <v>12</v>
      </c>
      <c r="P20" s="204">
        <v>17</v>
      </c>
      <c r="Q20" s="207"/>
    </row>
    <row r="21" spans="1:21" s="211" customFormat="1" ht="13.5" customHeight="1">
      <c r="A21" s="499" t="s">
        <v>2048</v>
      </c>
      <c r="B21" s="200">
        <v>420</v>
      </c>
      <c r="C21" s="201" t="s">
        <v>2041</v>
      </c>
      <c r="D21" s="199">
        <v>15</v>
      </c>
      <c r="E21" s="202" t="s">
        <v>406</v>
      </c>
      <c r="F21" s="203">
        <v>110.7</v>
      </c>
      <c r="G21" s="204">
        <v>278</v>
      </c>
      <c r="H21" s="204">
        <v>212</v>
      </c>
      <c r="I21" s="204">
        <v>12.7</v>
      </c>
      <c r="J21" s="204">
        <v>20.2</v>
      </c>
      <c r="K21" s="204">
        <v>24</v>
      </c>
      <c r="L21" s="205">
        <v>141</v>
      </c>
      <c r="M21" s="201">
        <v>21825</v>
      </c>
      <c r="N21" s="201">
        <v>1318</v>
      </c>
      <c r="O21" s="206">
        <v>12.7</v>
      </c>
      <c r="P21" s="204">
        <v>16.6</v>
      </c>
      <c r="Q21" s="207"/>
      <c r="S21" s="212"/>
      <c r="T21" s="212"/>
      <c r="U21" s="212"/>
    </row>
    <row r="22" spans="1:17" s="213" customFormat="1" ht="13.5" customHeight="1">
      <c r="A22" s="499" t="s">
        <v>2049</v>
      </c>
      <c r="B22" s="200">
        <v>420</v>
      </c>
      <c r="C22" s="201" t="s">
        <v>2041</v>
      </c>
      <c r="D22" s="199">
        <v>15</v>
      </c>
      <c r="E22" s="202" t="s">
        <v>406</v>
      </c>
      <c r="F22" s="203">
        <v>110.7</v>
      </c>
      <c r="G22" s="204">
        <v>300</v>
      </c>
      <c r="H22" s="204">
        <v>220</v>
      </c>
      <c r="I22" s="204">
        <v>12</v>
      </c>
      <c r="J22" s="204">
        <v>19</v>
      </c>
      <c r="K22" s="204">
        <v>24</v>
      </c>
      <c r="L22" s="205">
        <v>141</v>
      </c>
      <c r="M22" s="201">
        <v>25375</v>
      </c>
      <c r="N22" s="201">
        <v>1420</v>
      </c>
      <c r="O22" s="206">
        <v>13.6</v>
      </c>
      <c r="P22" s="204">
        <v>17.9</v>
      </c>
      <c r="Q22" s="207"/>
    </row>
    <row r="23" spans="1:17" s="214" customFormat="1" ht="13.5" customHeight="1">
      <c r="A23" s="499" t="s">
        <v>2050</v>
      </c>
      <c r="B23" s="200">
        <v>430</v>
      </c>
      <c r="C23" s="201" t="s">
        <v>2041</v>
      </c>
      <c r="D23" s="199">
        <v>15</v>
      </c>
      <c r="E23" s="202" t="s">
        <v>406</v>
      </c>
      <c r="F23" s="203">
        <v>127.9</v>
      </c>
      <c r="G23" s="204">
        <v>305</v>
      </c>
      <c r="H23" s="204">
        <v>224</v>
      </c>
      <c r="I23" s="204">
        <v>15</v>
      </c>
      <c r="J23" s="204">
        <v>24</v>
      </c>
      <c r="K23" s="204">
        <v>24</v>
      </c>
      <c r="L23" s="205">
        <v>162.9</v>
      </c>
      <c r="M23" s="201">
        <v>29830</v>
      </c>
      <c r="N23" s="201">
        <v>1749</v>
      </c>
      <c r="O23" s="206">
        <v>14.9</v>
      </c>
      <c r="P23" s="204">
        <v>17.1</v>
      </c>
      <c r="Q23" s="207"/>
    </row>
    <row r="24" spans="1:17" s="215" customFormat="1" ht="13.5" customHeight="1">
      <c r="A24" s="499" t="s">
        <v>2050</v>
      </c>
      <c r="B24" s="200">
        <v>430</v>
      </c>
      <c r="C24" s="201" t="s">
        <v>2041</v>
      </c>
      <c r="D24" s="199">
        <v>20</v>
      </c>
      <c r="E24" s="202" t="s">
        <v>406</v>
      </c>
      <c r="F24" s="203">
        <v>144.7</v>
      </c>
      <c r="G24" s="204">
        <v>305</v>
      </c>
      <c r="H24" s="204">
        <v>224</v>
      </c>
      <c r="I24" s="204">
        <v>15</v>
      </c>
      <c r="J24" s="204">
        <v>24</v>
      </c>
      <c r="K24" s="204">
        <v>24</v>
      </c>
      <c r="L24" s="205">
        <v>184.4</v>
      </c>
      <c r="M24" s="201">
        <v>34206</v>
      </c>
      <c r="N24" s="201">
        <v>1816</v>
      </c>
      <c r="O24" s="206">
        <v>13.7</v>
      </c>
      <c r="P24" s="204">
        <v>18.8</v>
      </c>
      <c r="Q24" s="207"/>
    </row>
    <row r="25" spans="1:17" s="214" customFormat="1" ht="13.5" customHeight="1">
      <c r="A25" s="499" t="s">
        <v>781</v>
      </c>
      <c r="B25" s="200">
        <v>430</v>
      </c>
      <c r="C25" s="201" t="s">
        <v>2041</v>
      </c>
      <c r="D25" s="199">
        <v>15</v>
      </c>
      <c r="E25" s="202" t="s">
        <v>406</v>
      </c>
      <c r="F25" s="203">
        <v>109.3</v>
      </c>
      <c r="G25" s="204">
        <v>120</v>
      </c>
      <c r="H25" s="204">
        <v>226</v>
      </c>
      <c r="I25" s="204">
        <v>15.5</v>
      </c>
      <c r="J25" s="204">
        <v>26</v>
      </c>
      <c r="K25" s="204">
        <v>18</v>
      </c>
      <c r="L25" s="205">
        <v>139.2</v>
      </c>
      <c r="M25" s="201">
        <v>4209</v>
      </c>
      <c r="N25" s="201">
        <v>581</v>
      </c>
      <c r="O25" s="206">
        <v>6.3</v>
      </c>
      <c r="P25" s="204">
        <v>7.2</v>
      </c>
      <c r="Q25" s="207"/>
    </row>
    <row r="26" spans="1:17" s="214" customFormat="1" ht="13.5" customHeight="1">
      <c r="A26" s="499" t="s">
        <v>759</v>
      </c>
      <c r="B26" s="200">
        <v>450</v>
      </c>
      <c r="C26" s="201" t="s">
        <v>2041</v>
      </c>
      <c r="D26" s="199">
        <v>20</v>
      </c>
      <c r="E26" s="202" t="s">
        <v>406</v>
      </c>
      <c r="F26" s="203">
        <v>149</v>
      </c>
      <c r="G26" s="204">
        <v>135</v>
      </c>
      <c r="H26" s="204">
        <v>248</v>
      </c>
      <c r="I26" s="204">
        <v>18</v>
      </c>
      <c r="J26" s="204">
        <v>32</v>
      </c>
      <c r="K26" s="204">
        <v>21</v>
      </c>
      <c r="L26" s="205">
        <v>189.8</v>
      </c>
      <c r="M26" s="201">
        <v>7323</v>
      </c>
      <c r="N26" s="201">
        <v>873</v>
      </c>
      <c r="O26" s="206">
        <v>7.1</v>
      </c>
      <c r="P26" s="204">
        <v>8.4</v>
      </c>
      <c r="Q26" s="207"/>
    </row>
    <row r="27" spans="1:17" s="215" customFormat="1" ht="13.5" customHeight="1">
      <c r="A27" s="499" t="s">
        <v>760</v>
      </c>
      <c r="B27" s="200">
        <v>460</v>
      </c>
      <c r="C27" s="201" t="s">
        <v>2041</v>
      </c>
      <c r="D27" s="199">
        <v>12</v>
      </c>
      <c r="E27" s="202" t="s">
        <v>406</v>
      </c>
      <c r="F27" s="203">
        <v>89.8</v>
      </c>
      <c r="G27" s="204">
        <v>130</v>
      </c>
      <c r="H27" s="204">
        <v>260</v>
      </c>
      <c r="I27" s="204">
        <v>10</v>
      </c>
      <c r="J27" s="204">
        <v>17.5</v>
      </c>
      <c r="K27" s="204">
        <v>24</v>
      </c>
      <c r="L27" s="205">
        <v>114.4</v>
      </c>
      <c r="M27" s="201">
        <v>4251</v>
      </c>
      <c r="N27" s="201">
        <v>554</v>
      </c>
      <c r="O27" s="206">
        <v>6.5</v>
      </c>
      <c r="P27" s="204">
        <v>7.7</v>
      </c>
      <c r="Q27" s="207"/>
    </row>
    <row r="28" spans="1:17" s="215" customFormat="1" ht="13.5" customHeight="1">
      <c r="A28" s="499" t="s">
        <v>761</v>
      </c>
      <c r="B28" s="200">
        <v>470</v>
      </c>
      <c r="C28" s="201" t="s">
        <v>2041</v>
      </c>
      <c r="D28" s="199">
        <v>20</v>
      </c>
      <c r="E28" s="202" t="s">
        <v>406</v>
      </c>
      <c r="F28" s="203">
        <v>160</v>
      </c>
      <c r="G28" s="204">
        <v>145</v>
      </c>
      <c r="H28" s="204">
        <v>268</v>
      </c>
      <c r="I28" s="204">
        <v>18</v>
      </c>
      <c r="J28" s="204">
        <v>32.5</v>
      </c>
      <c r="K28" s="204">
        <v>24</v>
      </c>
      <c r="L28" s="205">
        <v>203.8</v>
      </c>
      <c r="M28" s="201">
        <v>9087</v>
      </c>
      <c r="N28" s="201">
        <v>1038</v>
      </c>
      <c r="O28" s="206">
        <v>7.7</v>
      </c>
      <c r="P28" s="204">
        <v>8.8</v>
      </c>
      <c r="Q28" s="207"/>
    </row>
    <row r="29" spans="1:17" s="214" customFormat="1" ht="13.5" customHeight="1">
      <c r="A29" s="499" t="s">
        <v>762</v>
      </c>
      <c r="B29" s="200">
        <v>500</v>
      </c>
      <c r="C29" s="201" t="s">
        <v>2041</v>
      </c>
      <c r="D29" s="199">
        <v>20</v>
      </c>
      <c r="E29" s="202" t="s">
        <v>406</v>
      </c>
      <c r="F29" s="203">
        <v>172.8</v>
      </c>
      <c r="G29" s="204">
        <v>155</v>
      </c>
      <c r="H29" s="204">
        <v>288</v>
      </c>
      <c r="I29" s="204">
        <v>18.5</v>
      </c>
      <c r="J29" s="204">
        <v>33</v>
      </c>
      <c r="K29" s="204">
        <v>24</v>
      </c>
      <c r="L29" s="205">
        <v>220.1</v>
      </c>
      <c r="M29" s="201">
        <v>11218</v>
      </c>
      <c r="N29" s="201">
        <v>1219</v>
      </c>
      <c r="O29" s="206">
        <v>8.3</v>
      </c>
      <c r="P29" s="204">
        <v>9.2</v>
      </c>
      <c r="Q29" s="207"/>
    </row>
    <row r="30" spans="1:17" s="214" customFormat="1" ht="13.5" customHeight="1">
      <c r="A30" s="499" t="s">
        <v>762</v>
      </c>
      <c r="B30" s="200">
        <v>500</v>
      </c>
      <c r="C30" s="201" t="s">
        <v>2041</v>
      </c>
      <c r="D30" s="199">
        <v>25</v>
      </c>
      <c r="E30" s="202" t="s">
        <v>406</v>
      </c>
      <c r="F30" s="203">
        <v>192.4</v>
      </c>
      <c r="G30" s="204">
        <v>155</v>
      </c>
      <c r="H30" s="204">
        <v>288</v>
      </c>
      <c r="I30" s="204">
        <v>18.5</v>
      </c>
      <c r="J30" s="204">
        <v>33</v>
      </c>
      <c r="K30" s="204">
        <v>24</v>
      </c>
      <c r="L30" s="205">
        <v>245.1</v>
      </c>
      <c r="M30" s="201">
        <v>12853</v>
      </c>
      <c r="N30" s="201">
        <v>1275</v>
      </c>
      <c r="O30" s="206">
        <v>7.9</v>
      </c>
      <c r="P30" s="204">
        <v>10.1</v>
      </c>
      <c r="Q30" s="207"/>
    </row>
    <row r="31" spans="1:17" s="214" customFormat="1" ht="13.5" customHeight="1">
      <c r="A31" s="499" t="s">
        <v>763</v>
      </c>
      <c r="B31" s="200">
        <v>500</v>
      </c>
      <c r="C31" s="201" t="s">
        <v>2041</v>
      </c>
      <c r="D31" s="199">
        <v>15</v>
      </c>
      <c r="E31" s="202" t="s">
        <v>406</v>
      </c>
      <c r="F31" s="203">
        <v>117.4</v>
      </c>
      <c r="G31" s="204">
        <v>150</v>
      </c>
      <c r="H31" s="204">
        <v>300</v>
      </c>
      <c r="I31" s="204">
        <v>11</v>
      </c>
      <c r="J31" s="204">
        <v>19</v>
      </c>
      <c r="K31" s="204">
        <v>27</v>
      </c>
      <c r="L31" s="205">
        <v>149.5</v>
      </c>
      <c r="M31" s="201">
        <v>7482</v>
      </c>
      <c r="N31" s="201">
        <v>820</v>
      </c>
      <c r="O31" s="206">
        <v>7.4</v>
      </c>
      <c r="P31" s="204">
        <v>9.1</v>
      </c>
      <c r="Q31" s="207"/>
    </row>
    <row r="32" spans="1:17" s="214" customFormat="1" ht="13.5" customHeight="1">
      <c r="A32" s="499" t="s">
        <v>764</v>
      </c>
      <c r="B32" s="200">
        <v>500</v>
      </c>
      <c r="C32" s="201" t="s">
        <v>2041</v>
      </c>
      <c r="D32" s="199">
        <v>25</v>
      </c>
      <c r="E32" s="202" t="s">
        <v>406</v>
      </c>
      <c r="F32" s="203">
        <v>217.1</v>
      </c>
      <c r="G32" s="204">
        <v>170</v>
      </c>
      <c r="H32" s="204">
        <v>310</v>
      </c>
      <c r="I32" s="204">
        <v>21</v>
      </c>
      <c r="J32" s="204">
        <v>39</v>
      </c>
      <c r="K32" s="204">
        <v>27</v>
      </c>
      <c r="L32" s="205">
        <v>276.5</v>
      </c>
      <c r="M32" s="201">
        <v>17044</v>
      </c>
      <c r="N32" s="201">
        <v>1675</v>
      </c>
      <c r="O32" s="206">
        <v>9.3</v>
      </c>
      <c r="P32" s="204">
        <v>10.2</v>
      </c>
      <c r="Q32" s="207"/>
    </row>
    <row r="33" spans="1:17" s="214" customFormat="1" ht="13.5" customHeight="1">
      <c r="A33" s="499" t="s">
        <v>765</v>
      </c>
      <c r="B33" s="200">
        <v>500</v>
      </c>
      <c r="C33" s="201" t="s">
        <v>2041</v>
      </c>
      <c r="D33" s="199">
        <v>15</v>
      </c>
      <c r="E33" s="202" t="s">
        <v>406</v>
      </c>
      <c r="F33" s="203">
        <v>122.2</v>
      </c>
      <c r="G33" s="204">
        <v>160</v>
      </c>
      <c r="H33" s="204">
        <v>300</v>
      </c>
      <c r="I33" s="204">
        <v>11.5</v>
      </c>
      <c r="J33" s="204">
        <v>20.5</v>
      </c>
      <c r="K33" s="204">
        <v>27</v>
      </c>
      <c r="L33" s="205">
        <v>155.7</v>
      </c>
      <c r="M33" s="201">
        <v>8805</v>
      </c>
      <c r="N33" s="201">
        <v>932</v>
      </c>
      <c r="O33" s="206">
        <v>8.1</v>
      </c>
      <c r="P33" s="204">
        <v>9.4</v>
      </c>
      <c r="Q33" s="207"/>
    </row>
    <row r="34" spans="1:17" s="215" customFormat="1" ht="13.5" customHeight="1">
      <c r="A34" s="499" t="s">
        <v>766</v>
      </c>
      <c r="B34" s="200">
        <v>500</v>
      </c>
      <c r="C34" s="201" t="s">
        <v>2041</v>
      </c>
      <c r="D34" s="199">
        <v>25</v>
      </c>
      <c r="E34" s="202" t="s">
        <v>406</v>
      </c>
      <c r="F34" s="203">
        <v>220.6</v>
      </c>
      <c r="G34" s="204">
        <v>179.5</v>
      </c>
      <c r="H34" s="204">
        <v>309</v>
      </c>
      <c r="I34" s="204">
        <v>21</v>
      </c>
      <c r="J34" s="204">
        <v>40</v>
      </c>
      <c r="K34" s="204">
        <v>27</v>
      </c>
      <c r="L34" s="205">
        <v>281</v>
      </c>
      <c r="M34" s="201">
        <v>19208</v>
      </c>
      <c r="N34" s="201">
        <v>1812</v>
      </c>
      <c r="O34" s="206">
        <v>9.9</v>
      </c>
      <c r="P34" s="204">
        <v>10.6</v>
      </c>
      <c r="Q34" s="207"/>
    </row>
    <row r="35" spans="1:17" s="215" customFormat="1" ht="13.5" customHeight="1">
      <c r="A35" s="499" t="s">
        <v>766</v>
      </c>
      <c r="B35" s="200">
        <v>500</v>
      </c>
      <c r="C35" s="201" t="s">
        <v>2041</v>
      </c>
      <c r="D35" s="199">
        <v>30</v>
      </c>
      <c r="E35" s="202" t="s">
        <v>406</v>
      </c>
      <c r="F35" s="203">
        <v>240.2</v>
      </c>
      <c r="G35" s="204">
        <v>179.5</v>
      </c>
      <c r="H35" s="204">
        <v>309</v>
      </c>
      <c r="I35" s="204">
        <v>21</v>
      </c>
      <c r="J35" s="204">
        <v>40</v>
      </c>
      <c r="K35" s="204">
        <v>27</v>
      </c>
      <c r="L35" s="205">
        <v>306</v>
      </c>
      <c r="M35" s="201">
        <v>21543</v>
      </c>
      <c r="N35" s="201">
        <v>1885</v>
      </c>
      <c r="O35" s="206">
        <v>9.5</v>
      </c>
      <c r="P35" s="204">
        <v>11.4</v>
      </c>
      <c r="Q35" s="207"/>
    </row>
    <row r="36" spans="1:17" s="214" customFormat="1" ht="13.5" customHeight="1">
      <c r="A36" s="499" t="s">
        <v>767</v>
      </c>
      <c r="B36" s="200">
        <v>500</v>
      </c>
      <c r="C36" s="201" t="s">
        <v>2041</v>
      </c>
      <c r="D36" s="199">
        <v>15</v>
      </c>
      <c r="E36" s="202" t="s">
        <v>406</v>
      </c>
      <c r="F36" s="203">
        <v>126</v>
      </c>
      <c r="G36" s="204">
        <v>170</v>
      </c>
      <c r="H36" s="204">
        <v>300</v>
      </c>
      <c r="I36" s="204">
        <v>12</v>
      </c>
      <c r="J36" s="204">
        <v>21.5</v>
      </c>
      <c r="K36" s="204">
        <v>27</v>
      </c>
      <c r="L36" s="205">
        <v>160.4</v>
      </c>
      <c r="M36" s="201">
        <v>10173</v>
      </c>
      <c r="N36" s="201">
        <v>1034</v>
      </c>
      <c r="O36" s="206">
        <v>8.7</v>
      </c>
      <c r="P36" s="204">
        <v>9.8</v>
      </c>
      <c r="Q36" s="207"/>
    </row>
    <row r="37" spans="1:17" s="214" customFormat="1" ht="13.5" customHeight="1">
      <c r="A37" s="499" t="s">
        <v>768</v>
      </c>
      <c r="B37" s="200">
        <v>500</v>
      </c>
      <c r="C37" s="201" t="s">
        <v>2041</v>
      </c>
      <c r="D37" s="199">
        <v>25</v>
      </c>
      <c r="E37" s="202" t="s">
        <v>406</v>
      </c>
      <c r="F37" s="203">
        <v>222.1</v>
      </c>
      <c r="G37" s="204">
        <v>188.5</v>
      </c>
      <c r="H37" s="204">
        <v>309</v>
      </c>
      <c r="I37" s="204">
        <v>21</v>
      </c>
      <c r="J37" s="204">
        <v>40</v>
      </c>
      <c r="K37" s="204">
        <v>27</v>
      </c>
      <c r="L37" s="205">
        <v>282.9</v>
      </c>
      <c r="M37" s="201">
        <v>21298</v>
      </c>
      <c r="N37" s="201">
        <v>1928</v>
      </c>
      <c r="O37" s="206">
        <v>10.3</v>
      </c>
      <c r="P37" s="204">
        <v>11</v>
      </c>
      <c r="Q37" s="207"/>
    </row>
    <row r="38" spans="1:17" s="214" customFormat="1" ht="13.5" customHeight="1">
      <c r="A38" s="499" t="s">
        <v>768</v>
      </c>
      <c r="B38" s="200">
        <v>500</v>
      </c>
      <c r="C38" s="201" t="s">
        <v>2041</v>
      </c>
      <c r="D38" s="199">
        <v>30</v>
      </c>
      <c r="E38" s="202" t="s">
        <v>406</v>
      </c>
      <c r="F38" s="203">
        <v>241.7</v>
      </c>
      <c r="G38" s="204">
        <v>188.5</v>
      </c>
      <c r="H38" s="204">
        <v>309</v>
      </c>
      <c r="I38" s="204">
        <v>21</v>
      </c>
      <c r="J38" s="204">
        <v>40</v>
      </c>
      <c r="K38" s="204">
        <v>27</v>
      </c>
      <c r="L38" s="205">
        <v>307.9</v>
      </c>
      <c r="M38" s="201">
        <v>23848</v>
      </c>
      <c r="N38" s="201">
        <v>2002</v>
      </c>
      <c r="O38" s="206">
        <v>9.9</v>
      </c>
      <c r="P38" s="204">
        <v>11.9</v>
      </c>
      <c r="Q38" s="207"/>
    </row>
    <row r="39" spans="1:17" s="214" customFormat="1" ht="13.5" customHeight="1">
      <c r="A39" s="499" t="s">
        <v>769</v>
      </c>
      <c r="B39" s="200">
        <v>500</v>
      </c>
      <c r="C39" s="201" t="s">
        <v>2041</v>
      </c>
      <c r="D39" s="199">
        <v>15</v>
      </c>
      <c r="E39" s="202" t="s">
        <v>406</v>
      </c>
      <c r="F39" s="203">
        <v>129.8</v>
      </c>
      <c r="G39" s="204">
        <v>180</v>
      </c>
      <c r="H39" s="204">
        <v>300</v>
      </c>
      <c r="I39" s="204">
        <v>12.5</v>
      </c>
      <c r="J39" s="204">
        <v>22.5</v>
      </c>
      <c r="K39" s="204">
        <v>27</v>
      </c>
      <c r="L39" s="205">
        <v>165.3</v>
      </c>
      <c r="M39" s="201">
        <v>11660</v>
      </c>
      <c r="N39" s="201">
        <v>1142</v>
      </c>
      <c r="O39" s="206">
        <v>9.3</v>
      </c>
      <c r="P39" s="204">
        <v>10.2</v>
      </c>
      <c r="Q39" s="207"/>
    </row>
    <row r="40" spans="1:17" s="215" customFormat="1" ht="13.5" customHeight="1">
      <c r="A40" s="499" t="s">
        <v>770</v>
      </c>
      <c r="B40" s="200">
        <v>500</v>
      </c>
      <c r="C40" s="201" t="s">
        <v>2041</v>
      </c>
      <c r="D40" s="199">
        <v>25</v>
      </c>
      <c r="E40" s="202" t="s">
        <v>406</v>
      </c>
      <c r="F40" s="203">
        <v>223.3</v>
      </c>
      <c r="G40" s="204">
        <v>197.5</v>
      </c>
      <c r="H40" s="204">
        <v>308</v>
      </c>
      <c r="I40" s="204">
        <v>21</v>
      </c>
      <c r="J40" s="204">
        <v>40</v>
      </c>
      <c r="K40" s="204">
        <v>27</v>
      </c>
      <c r="L40" s="205">
        <v>284.4</v>
      </c>
      <c r="M40" s="201">
        <v>23466</v>
      </c>
      <c r="N40" s="201">
        <v>2039</v>
      </c>
      <c r="O40" s="206">
        <v>10.7</v>
      </c>
      <c r="P40" s="204">
        <v>11.5</v>
      </c>
      <c r="Q40" s="207"/>
    </row>
    <row r="41" spans="1:17" s="214" customFormat="1" ht="13.5" customHeight="1">
      <c r="A41" s="499" t="s">
        <v>770</v>
      </c>
      <c r="B41" s="200">
        <v>500</v>
      </c>
      <c r="C41" s="201" t="s">
        <v>2041</v>
      </c>
      <c r="D41" s="199">
        <v>30</v>
      </c>
      <c r="E41" s="202" t="s">
        <v>406</v>
      </c>
      <c r="F41" s="203">
        <v>242.9</v>
      </c>
      <c r="G41" s="204">
        <v>197.5</v>
      </c>
      <c r="H41" s="204">
        <v>308</v>
      </c>
      <c r="I41" s="204">
        <v>21</v>
      </c>
      <c r="J41" s="204">
        <v>40</v>
      </c>
      <c r="K41" s="204">
        <v>27</v>
      </c>
      <c r="L41" s="205">
        <v>309.4</v>
      </c>
      <c r="M41" s="201">
        <v>26233</v>
      </c>
      <c r="N41" s="201">
        <v>2115</v>
      </c>
      <c r="O41" s="206">
        <v>10.3</v>
      </c>
      <c r="P41" s="204">
        <v>12.4</v>
      </c>
      <c r="Q41" s="207"/>
    </row>
    <row r="42" spans="1:17" s="214" customFormat="1" ht="13.5" customHeight="1">
      <c r="A42" s="499" t="s">
        <v>771</v>
      </c>
      <c r="B42" s="200">
        <v>500</v>
      </c>
      <c r="C42" s="201" t="s">
        <v>2041</v>
      </c>
      <c r="D42" s="199">
        <v>20</v>
      </c>
      <c r="E42" s="202" t="s">
        <v>406</v>
      </c>
      <c r="F42" s="203">
        <v>156.1</v>
      </c>
      <c r="G42" s="204">
        <v>200</v>
      </c>
      <c r="H42" s="204">
        <v>300</v>
      </c>
      <c r="I42" s="204">
        <v>13.5</v>
      </c>
      <c r="J42" s="204">
        <v>24</v>
      </c>
      <c r="K42" s="204">
        <v>27</v>
      </c>
      <c r="L42" s="205">
        <v>198.9</v>
      </c>
      <c r="M42" s="201">
        <v>17419</v>
      </c>
      <c r="N42" s="201">
        <v>1408</v>
      </c>
      <c r="O42" s="206">
        <v>9.6</v>
      </c>
      <c r="P42" s="204">
        <v>12.4</v>
      </c>
      <c r="Q42" s="207"/>
    </row>
    <row r="43" spans="1:17" s="215" customFormat="1" ht="13.5" customHeight="1">
      <c r="A43" s="499" t="s">
        <v>772</v>
      </c>
      <c r="B43" s="200">
        <v>500</v>
      </c>
      <c r="C43" s="201" t="s">
        <v>2041</v>
      </c>
      <c r="D43" s="199">
        <v>25</v>
      </c>
      <c r="E43" s="202" t="s">
        <v>406</v>
      </c>
      <c r="F43" s="203">
        <v>226</v>
      </c>
      <c r="G43" s="204">
        <v>216</v>
      </c>
      <c r="H43" s="204">
        <v>307</v>
      </c>
      <c r="I43" s="204">
        <v>21</v>
      </c>
      <c r="J43" s="204">
        <v>40</v>
      </c>
      <c r="K43" s="204">
        <v>27</v>
      </c>
      <c r="L43" s="205">
        <v>287.9</v>
      </c>
      <c r="M43" s="201">
        <v>28310</v>
      </c>
      <c r="N43" s="201">
        <v>2274</v>
      </c>
      <c r="O43" s="206">
        <v>11.6</v>
      </c>
      <c r="P43" s="204">
        <v>12.5</v>
      </c>
      <c r="Q43" s="207"/>
    </row>
    <row r="44" spans="1:17" s="215" customFormat="1" ht="13.5" customHeight="1">
      <c r="A44" s="499" t="s">
        <v>772</v>
      </c>
      <c r="B44" s="200">
        <v>500</v>
      </c>
      <c r="C44" s="201" t="s">
        <v>2041</v>
      </c>
      <c r="D44" s="199">
        <v>30</v>
      </c>
      <c r="E44" s="202" t="s">
        <v>406</v>
      </c>
      <c r="F44" s="203">
        <v>245.6</v>
      </c>
      <c r="G44" s="204">
        <v>216</v>
      </c>
      <c r="H44" s="204">
        <v>307</v>
      </c>
      <c r="I44" s="204">
        <v>21</v>
      </c>
      <c r="J44" s="204">
        <v>40</v>
      </c>
      <c r="K44" s="204">
        <v>27</v>
      </c>
      <c r="L44" s="205">
        <v>312.9</v>
      </c>
      <c r="M44" s="201">
        <v>31558</v>
      </c>
      <c r="N44" s="201">
        <v>2354</v>
      </c>
      <c r="O44" s="206">
        <v>11.2</v>
      </c>
      <c r="P44" s="204">
        <v>13.4</v>
      </c>
      <c r="Q44" s="207"/>
    </row>
    <row r="45" spans="1:17" s="214" customFormat="1" ht="13.5" customHeight="1">
      <c r="A45" s="499" t="s">
        <v>773</v>
      </c>
      <c r="B45" s="200">
        <v>500</v>
      </c>
      <c r="C45" s="201" t="s">
        <v>2041</v>
      </c>
      <c r="D45" s="199">
        <v>20</v>
      </c>
      <c r="E45" s="202" t="s">
        <v>406</v>
      </c>
      <c r="F45" s="203">
        <v>164.1</v>
      </c>
      <c r="G45" s="204">
        <v>225</v>
      </c>
      <c r="H45" s="204">
        <v>300</v>
      </c>
      <c r="I45" s="204">
        <v>14</v>
      </c>
      <c r="J45" s="204">
        <v>26</v>
      </c>
      <c r="K45" s="204">
        <v>27</v>
      </c>
      <c r="L45" s="205">
        <v>209</v>
      </c>
      <c r="M45" s="201">
        <v>22963</v>
      </c>
      <c r="N45" s="201">
        <v>1708</v>
      </c>
      <c r="O45" s="206">
        <v>11.1</v>
      </c>
      <c r="P45" s="204">
        <v>13.4</v>
      </c>
      <c r="Q45" s="207"/>
    </row>
    <row r="46" spans="1:17" s="214" customFormat="1" ht="13.5" customHeight="1">
      <c r="A46" s="499" t="s">
        <v>774</v>
      </c>
      <c r="B46" s="200">
        <v>500</v>
      </c>
      <c r="C46" s="201" t="s">
        <v>2041</v>
      </c>
      <c r="D46" s="199">
        <v>25</v>
      </c>
      <c r="E46" s="202" t="s">
        <v>406</v>
      </c>
      <c r="F46" s="203">
        <v>229.8</v>
      </c>
      <c r="G46" s="204">
        <v>239</v>
      </c>
      <c r="H46" s="204">
        <v>307</v>
      </c>
      <c r="I46" s="204">
        <v>21</v>
      </c>
      <c r="J46" s="204">
        <v>40</v>
      </c>
      <c r="K46" s="204">
        <v>27</v>
      </c>
      <c r="L46" s="205">
        <v>292.7</v>
      </c>
      <c r="M46" s="201">
        <v>35066</v>
      </c>
      <c r="N46" s="201">
        <v>2578</v>
      </c>
      <c r="O46" s="206">
        <v>12.8</v>
      </c>
      <c r="P46" s="204">
        <v>13.6</v>
      </c>
      <c r="Q46" s="207"/>
    </row>
    <row r="47" spans="1:17" s="214" customFormat="1" ht="13.5" customHeight="1">
      <c r="A47" s="499" t="s">
        <v>774</v>
      </c>
      <c r="B47" s="200">
        <v>500</v>
      </c>
      <c r="C47" s="201" t="s">
        <v>2041</v>
      </c>
      <c r="D47" s="199">
        <v>30</v>
      </c>
      <c r="E47" s="202" t="s">
        <v>406</v>
      </c>
      <c r="F47" s="203">
        <v>249.4</v>
      </c>
      <c r="G47" s="204">
        <v>239</v>
      </c>
      <c r="H47" s="204">
        <v>307</v>
      </c>
      <c r="I47" s="204">
        <v>21</v>
      </c>
      <c r="J47" s="204">
        <v>40</v>
      </c>
      <c r="K47" s="204">
        <v>27</v>
      </c>
      <c r="L47" s="205">
        <v>317.7</v>
      </c>
      <c r="M47" s="201">
        <v>38977</v>
      </c>
      <c r="N47" s="201">
        <v>2663</v>
      </c>
      <c r="O47" s="206">
        <v>12.3</v>
      </c>
      <c r="P47" s="204">
        <v>14.6</v>
      </c>
      <c r="Q47" s="207"/>
    </row>
    <row r="48" spans="1:17" s="214" customFormat="1" ht="13.5" customHeight="1">
      <c r="A48" s="499" t="s">
        <v>775</v>
      </c>
      <c r="B48" s="200">
        <v>500</v>
      </c>
      <c r="C48" s="201" t="s">
        <v>2041</v>
      </c>
      <c r="D48" s="199">
        <v>20</v>
      </c>
      <c r="E48" s="202" t="s">
        <v>406</v>
      </c>
      <c r="F48" s="203">
        <v>156</v>
      </c>
      <c r="G48" s="204">
        <v>245</v>
      </c>
      <c r="H48" s="204">
        <v>300</v>
      </c>
      <c r="I48" s="204">
        <v>12</v>
      </c>
      <c r="J48" s="204">
        <v>23</v>
      </c>
      <c r="K48" s="204">
        <v>27</v>
      </c>
      <c r="L48" s="205">
        <v>198.8</v>
      </c>
      <c r="M48" s="201">
        <v>25944</v>
      </c>
      <c r="N48" s="201">
        <v>1722</v>
      </c>
      <c r="O48" s="206">
        <v>11.4</v>
      </c>
      <c r="P48" s="204">
        <v>15.1</v>
      </c>
      <c r="Q48" s="207"/>
    </row>
    <row r="49" spans="1:17" s="215" customFormat="1" ht="13.5" customHeight="1">
      <c r="A49" s="499" t="s">
        <v>776</v>
      </c>
      <c r="B49" s="200">
        <v>500</v>
      </c>
      <c r="C49" s="201" t="s">
        <v>2041</v>
      </c>
      <c r="D49" s="199">
        <v>20</v>
      </c>
      <c r="E49" s="202" t="s">
        <v>406</v>
      </c>
      <c r="F49" s="203">
        <v>172.2</v>
      </c>
      <c r="G49" s="204">
        <v>250</v>
      </c>
      <c r="H49" s="204">
        <v>300</v>
      </c>
      <c r="I49" s="204">
        <v>14.5</v>
      </c>
      <c r="J49" s="204">
        <v>28</v>
      </c>
      <c r="K49" s="204">
        <v>27</v>
      </c>
      <c r="L49" s="205">
        <v>219.3</v>
      </c>
      <c r="M49" s="201">
        <v>29447</v>
      </c>
      <c r="N49" s="201">
        <v>2035</v>
      </c>
      <c r="O49" s="206">
        <v>12.5</v>
      </c>
      <c r="P49" s="204">
        <v>14.5</v>
      </c>
      <c r="Q49" s="207"/>
    </row>
    <row r="50" spans="1:17" s="214" customFormat="1" ht="13.5" customHeight="1">
      <c r="A50" s="499" t="s">
        <v>777</v>
      </c>
      <c r="B50" s="200">
        <v>500</v>
      </c>
      <c r="C50" s="201" t="s">
        <v>2041</v>
      </c>
      <c r="D50" s="199">
        <v>25</v>
      </c>
      <c r="E50" s="202" t="s">
        <v>406</v>
      </c>
      <c r="F50" s="203">
        <v>233.3</v>
      </c>
      <c r="G50" s="204">
        <v>262</v>
      </c>
      <c r="H50" s="204">
        <v>306</v>
      </c>
      <c r="I50" s="204">
        <v>21</v>
      </c>
      <c r="J50" s="204">
        <v>40</v>
      </c>
      <c r="K50" s="204">
        <v>27</v>
      </c>
      <c r="L50" s="205">
        <v>297.1</v>
      </c>
      <c r="M50" s="201">
        <v>42529</v>
      </c>
      <c r="N50" s="201">
        <v>2879</v>
      </c>
      <c r="O50" s="206">
        <v>13.9</v>
      </c>
      <c r="P50" s="204">
        <v>14.8</v>
      </c>
      <c r="Q50" s="207"/>
    </row>
    <row r="51" spans="1:17" s="214" customFormat="1" ht="13.5" customHeight="1">
      <c r="A51" s="499" t="s">
        <v>777</v>
      </c>
      <c r="B51" s="200">
        <v>500</v>
      </c>
      <c r="C51" s="201" t="s">
        <v>2041</v>
      </c>
      <c r="D51" s="199">
        <v>30</v>
      </c>
      <c r="E51" s="202" t="s">
        <v>406</v>
      </c>
      <c r="F51" s="203">
        <v>252.9</v>
      </c>
      <c r="G51" s="204">
        <v>262</v>
      </c>
      <c r="H51" s="204">
        <v>306</v>
      </c>
      <c r="I51" s="204">
        <v>21</v>
      </c>
      <c r="J51" s="204">
        <v>40</v>
      </c>
      <c r="K51" s="204">
        <v>27</v>
      </c>
      <c r="L51" s="205">
        <v>322.1</v>
      </c>
      <c r="M51" s="201">
        <v>47154</v>
      </c>
      <c r="N51" s="201">
        <v>2970</v>
      </c>
      <c r="O51" s="206">
        <v>13.3</v>
      </c>
      <c r="P51" s="204">
        <v>15.9</v>
      </c>
      <c r="Q51" s="207"/>
    </row>
    <row r="52" spans="1:17" s="215" customFormat="1" ht="13.5" customHeight="1">
      <c r="A52" s="499" t="s">
        <v>778</v>
      </c>
      <c r="B52" s="200">
        <v>500</v>
      </c>
      <c r="C52" s="201" t="s">
        <v>2041</v>
      </c>
      <c r="D52" s="199">
        <v>20</v>
      </c>
      <c r="E52" s="202" t="s">
        <v>406</v>
      </c>
      <c r="F52" s="203">
        <v>161.6</v>
      </c>
      <c r="G52" s="204">
        <v>270</v>
      </c>
      <c r="H52" s="204">
        <v>300</v>
      </c>
      <c r="I52" s="204">
        <v>12.5</v>
      </c>
      <c r="J52" s="204">
        <v>24</v>
      </c>
      <c r="K52" s="204">
        <v>27</v>
      </c>
      <c r="L52" s="205">
        <v>205.9</v>
      </c>
      <c r="M52" s="201">
        <v>32356</v>
      </c>
      <c r="N52" s="201">
        <v>1991</v>
      </c>
      <c r="O52" s="206">
        <v>12.7</v>
      </c>
      <c r="P52" s="204">
        <v>16.3</v>
      </c>
      <c r="Q52" s="207"/>
    </row>
    <row r="53" spans="1:17" s="214" customFormat="1" ht="13.5" customHeight="1">
      <c r="A53" s="499" t="s">
        <v>46</v>
      </c>
      <c r="B53" s="200">
        <v>500</v>
      </c>
      <c r="C53" s="201" t="s">
        <v>2041</v>
      </c>
      <c r="D53" s="199">
        <v>20</v>
      </c>
      <c r="E53" s="202" t="s">
        <v>406</v>
      </c>
      <c r="F53" s="203">
        <v>178.2</v>
      </c>
      <c r="G53" s="204">
        <v>275</v>
      </c>
      <c r="H53" s="204">
        <v>300</v>
      </c>
      <c r="I53" s="204">
        <v>15</v>
      </c>
      <c r="J53" s="204">
        <v>29</v>
      </c>
      <c r="K53" s="204">
        <v>27</v>
      </c>
      <c r="L53" s="205">
        <v>227</v>
      </c>
      <c r="M53" s="201">
        <v>36479</v>
      </c>
      <c r="N53" s="201">
        <v>2336</v>
      </c>
      <c r="O53" s="206">
        <v>13.9</v>
      </c>
      <c r="P53" s="204">
        <v>15.6</v>
      </c>
      <c r="Q53" s="207"/>
    </row>
    <row r="54" spans="1:17" s="215" customFormat="1" ht="13.5" customHeight="1">
      <c r="A54" s="499" t="s">
        <v>46</v>
      </c>
      <c r="B54" s="200">
        <v>500</v>
      </c>
      <c r="C54" s="201" t="s">
        <v>2041</v>
      </c>
      <c r="D54" s="199">
        <v>25</v>
      </c>
      <c r="E54" s="202" t="s">
        <v>406</v>
      </c>
      <c r="F54" s="203">
        <v>197.8</v>
      </c>
      <c r="G54" s="204">
        <v>275</v>
      </c>
      <c r="H54" s="204">
        <v>300</v>
      </c>
      <c r="I54" s="204">
        <v>15</v>
      </c>
      <c r="J54" s="204">
        <v>29</v>
      </c>
      <c r="K54" s="204">
        <v>27</v>
      </c>
      <c r="L54" s="205">
        <v>252</v>
      </c>
      <c r="M54" s="201">
        <v>40971</v>
      </c>
      <c r="N54" s="201">
        <v>2407</v>
      </c>
      <c r="O54" s="206">
        <v>13</v>
      </c>
      <c r="P54" s="204">
        <v>17</v>
      </c>
      <c r="Q54" s="207"/>
    </row>
    <row r="55" spans="1:17" s="215" customFormat="1" ht="13.5" customHeight="1">
      <c r="A55" s="499" t="s">
        <v>47</v>
      </c>
      <c r="B55" s="200">
        <v>500</v>
      </c>
      <c r="C55" s="201" t="s">
        <v>2041</v>
      </c>
      <c r="D55" s="199">
        <v>25</v>
      </c>
      <c r="E55" s="202" t="s">
        <v>406</v>
      </c>
      <c r="F55" s="203">
        <v>237.2</v>
      </c>
      <c r="G55" s="204">
        <v>286</v>
      </c>
      <c r="H55" s="204">
        <v>306</v>
      </c>
      <c r="I55" s="204">
        <v>21</v>
      </c>
      <c r="J55" s="204">
        <v>40</v>
      </c>
      <c r="K55" s="204">
        <v>27</v>
      </c>
      <c r="L55" s="205">
        <v>302.2</v>
      </c>
      <c r="M55" s="201">
        <v>51213</v>
      </c>
      <c r="N55" s="201">
        <v>3206</v>
      </c>
      <c r="O55" s="206">
        <v>15.1</v>
      </c>
      <c r="P55" s="204">
        <v>16</v>
      </c>
      <c r="Q55" s="207"/>
    </row>
    <row r="56" spans="1:17" s="215" customFormat="1" ht="13.5" customHeight="1">
      <c r="A56" s="499" t="s">
        <v>47</v>
      </c>
      <c r="B56" s="200">
        <v>500</v>
      </c>
      <c r="C56" s="201" t="s">
        <v>2041</v>
      </c>
      <c r="D56" s="199">
        <v>30</v>
      </c>
      <c r="E56" s="202" t="s">
        <v>406</v>
      </c>
      <c r="F56" s="203">
        <v>256.8</v>
      </c>
      <c r="G56" s="204">
        <v>286</v>
      </c>
      <c r="H56" s="204">
        <v>306</v>
      </c>
      <c r="I56" s="204">
        <v>21</v>
      </c>
      <c r="J56" s="204">
        <v>40</v>
      </c>
      <c r="K56" s="204">
        <v>27</v>
      </c>
      <c r="L56" s="205">
        <v>327.2</v>
      </c>
      <c r="M56" s="201">
        <v>56660</v>
      </c>
      <c r="N56" s="201">
        <v>3303</v>
      </c>
      <c r="O56" s="206">
        <v>14.4</v>
      </c>
      <c r="P56" s="204">
        <v>17.2</v>
      </c>
      <c r="Q56" s="207"/>
    </row>
    <row r="57" spans="1:17" s="215" customFormat="1" ht="13.5" customHeight="1">
      <c r="A57" s="499" t="s">
        <v>47</v>
      </c>
      <c r="B57" s="200">
        <v>500</v>
      </c>
      <c r="C57" s="201" t="s">
        <v>2041</v>
      </c>
      <c r="D57" s="199">
        <v>35</v>
      </c>
      <c r="E57" s="202" t="s">
        <v>406</v>
      </c>
      <c r="F57" s="203">
        <v>276.5</v>
      </c>
      <c r="G57" s="204">
        <v>286</v>
      </c>
      <c r="H57" s="204">
        <v>306</v>
      </c>
      <c r="I57" s="204">
        <v>21</v>
      </c>
      <c r="J57" s="204">
        <v>40</v>
      </c>
      <c r="K57" s="204">
        <v>27</v>
      </c>
      <c r="L57" s="205">
        <v>352.2</v>
      </c>
      <c r="M57" s="201">
        <v>61669</v>
      </c>
      <c r="N57" s="201">
        <v>3388</v>
      </c>
      <c r="O57" s="206">
        <v>13.9</v>
      </c>
      <c r="P57" s="204">
        <v>18.2</v>
      </c>
      <c r="Q57" s="207"/>
    </row>
    <row r="58" spans="1:17" s="215" customFormat="1" ht="13.5" customHeight="1">
      <c r="A58" s="499" t="s">
        <v>48</v>
      </c>
      <c r="B58" s="200">
        <v>500</v>
      </c>
      <c r="C58" s="201" t="s">
        <v>2041</v>
      </c>
      <c r="D58" s="199">
        <v>20</v>
      </c>
      <c r="E58" s="202" t="s">
        <v>406</v>
      </c>
      <c r="F58" s="203">
        <v>167.4</v>
      </c>
      <c r="G58" s="204">
        <v>295</v>
      </c>
      <c r="H58" s="204">
        <v>300</v>
      </c>
      <c r="I58" s="204">
        <v>13</v>
      </c>
      <c r="J58" s="204">
        <v>25</v>
      </c>
      <c r="K58" s="204">
        <v>27</v>
      </c>
      <c r="L58" s="205">
        <v>213.2</v>
      </c>
      <c r="M58" s="201">
        <v>39636</v>
      </c>
      <c r="N58" s="201">
        <v>2276</v>
      </c>
      <c r="O58" s="206">
        <v>14.1</v>
      </c>
      <c r="P58" s="204">
        <v>17.4</v>
      </c>
      <c r="Q58" s="207"/>
    </row>
    <row r="59" spans="1:17" s="215" customFormat="1" ht="13.5" customHeight="1">
      <c r="A59" s="499" t="s">
        <v>49</v>
      </c>
      <c r="B59" s="200">
        <v>500</v>
      </c>
      <c r="C59" s="201" t="s">
        <v>2041</v>
      </c>
      <c r="D59" s="199">
        <v>20</v>
      </c>
      <c r="E59" s="202" t="s">
        <v>406</v>
      </c>
      <c r="F59" s="203">
        <v>184.5</v>
      </c>
      <c r="G59" s="204">
        <v>300</v>
      </c>
      <c r="H59" s="204">
        <v>300</v>
      </c>
      <c r="I59" s="204">
        <v>15.5</v>
      </c>
      <c r="J59" s="204">
        <v>30</v>
      </c>
      <c r="K59" s="204">
        <v>27</v>
      </c>
      <c r="L59" s="205">
        <v>235</v>
      </c>
      <c r="M59" s="201">
        <v>44424</v>
      </c>
      <c r="N59" s="201">
        <v>2654</v>
      </c>
      <c r="O59" s="206">
        <v>15.3</v>
      </c>
      <c r="P59" s="204">
        <v>16.7</v>
      </c>
      <c r="Q59" s="207"/>
    </row>
    <row r="60" spans="1:17" s="215" customFormat="1" ht="13.5" customHeight="1">
      <c r="A60" s="499" t="s">
        <v>49</v>
      </c>
      <c r="B60" s="200">
        <v>500</v>
      </c>
      <c r="C60" s="201" t="s">
        <v>2041</v>
      </c>
      <c r="D60" s="199">
        <v>25</v>
      </c>
      <c r="E60" s="202" t="s">
        <v>406</v>
      </c>
      <c r="F60" s="203">
        <v>204.1</v>
      </c>
      <c r="G60" s="204">
        <v>300</v>
      </c>
      <c r="H60" s="204">
        <v>300</v>
      </c>
      <c r="I60" s="204">
        <v>15.5</v>
      </c>
      <c r="J60" s="204">
        <v>30</v>
      </c>
      <c r="K60" s="204">
        <v>27</v>
      </c>
      <c r="L60" s="205">
        <v>260</v>
      </c>
      <c r="M60" s="201">
        <v>49850</v>
      </c>
      <c r="N60" s="201">
        <v>2733</v>
      </c>
      <c r="O60" s="206">
        <v>14.3</v>
      </c>
      <c r="P60" s="204">
        <v>18.2</v>
      </c>
      <c r="Q60" s="207"/>
    </row>
    <row r="61" spans="1:17" s="214" customFormat="1" ht="13.5" customHeight="1">
      <c r="A61" s="499" t="s">
        <v>50</v>
      </c>
      <c r="B61" s="200">
        <v>500</v>
      </c>
      <c r="C61" s="201" t="s">
        <v>2041</v>
      </c>
      <c r="D61" s="199">
        <v>30</v>
      </c>
      <c r="E61" s="202" t="s">
        <v>406</v>
      </c>
      <c r="F61" s="203">
        <v>260.5</v>
      </c>
      <c r="G61" s="204">
        <v>310</v>
      </c>
      <c r="H61" s="204">
        <v>305</v>
      </c>
      <c r="I61" s="204">
        <v>21</v>
      </c>
      <c r="J61" s="204">
        <v>40</v>
      </c>
      <c r="K61" s="204">
        <v>27</v>
      </c>
      <c r="L61" s="205">
        <v>331.8</v>
      </c>
      <c r="M61" s="201">
        <v>66995</v>
      </c>
      <c r="N61" s="201">
        <v>3631</v>
      </c>
      <c r="O61" s="206">
        <v>15.5</v>
      </c>
      <c r="P61" s="204">
        <v>18.5</v>
      </c>
      <c r="Q61" s="207"/>
    </row>
    <row r="62" spans="1:17" s="215" customFormat="1" ht="13.5" customHeight="1">
      <c r="A62" s="499" t="s">
        <v>50</v>
      </c>
      <c r="B62" s="200">
        <v>500</v>
      </c>
      <c r="C62" s="201" t="s">
        <v>2041</v>
      </c>
      <c r="D62" s="199">
        <v>35</v>
      </c>
      <c r="E62" s="202" t="s">
        <v>406</v>
      </c>
      <c r="F62" s="203">
        <v>280.1</v>
      </c>
      <c r="G62" s="204">
        <v>310</v>
      </c>
      <c r="H62" s="204">
        <v>305</v>
      </c>
      <c r="I62" s="204">
        <v>21</v>
      </c>
      <c r="J62" s="204">
        <v>40</v>
      </c>
      <c r="K62" s="204">
        <v>27</v>
      </c>
      <c r="L62" s="205">
        <v>356.8</v>
      </c>
      <c r="M62" s="201">
        <v>72791</v>
      </c>
      <c r="N62" s="201">
        <v>3721</v>
      </c>
      <c r="O62" s="206">
        <v>14.9</v>
      </c>
      <c r="P62" s="204">
        <v>19.6</v>
      </c>
      <c r="Q62" s="207"/>
    </row>
    <row r="63" spans="1:17" s="214" customFormat="1" ht="13.5" customHeight="1">
      <c r="A63" s="499" t="s">
        <v>51</v>
      </c>
      <c r="B63" s="200">
        <v>500</v>
      </c>
      <c r="C63" s="201" t="s">
        <v>2041</v>
      </c>
      <c r="D63" s="199">
        <v>20</v>
      </c>
      <c r="E63" s="202" t="s">
        <v>406</v>
      </c>
      <c r="F63" s="203">
        <v>173.3</v>
      </c>
      <c r="G63" s="204">
        <v>320</v>
      </c>
      <c r="H63" s="204">
        <v>300</v>
      </c>
      <c r="I63" s="204">
        <v>13.5</v>
      </c>
      <c r="J63" s="204">
        <v>26</v>
      </c>
      <c r="K63" s="204">
        <v>27</v>
      </c>
      <c r="L63" s="205">
        <v>220.8</v>
      </c>
      <c r="M63" s="201">
        <v>47825</v>
      </c>
      <c r="N63" s="201">
        <v>2578</v>
      </c>
      <c r="O63" s="206">
        <v>15.5</v>
      </c>
      <c r="P63" s="204">
        <v>18.5</v>
      </c>
      <c r="Q63" s="207"/>
    </row>
    <row r="64" spans="1:17" s="215" customFormat="1" ht="13.5" customHeight="1">
      <c r="A64" s="499" t="s">
        <v>52</v>
      </c>
      <c r="B64" s="200">
        <v>500</v>
      </c>
      <c r="C64" s="201" t="s">
        <v>2041</v>
      </c>
      <c r="D64" s="199">
        <v>25</v>
      </c>
      <c r="E64" s="202" t="s">
        <v>406</v>
      </c>
      <c r="F64" s="203">
        <v>210.5</v>
      </c>
      <c r="G64" s="204">
        <v>325</v>
      </c>
      <c r="H64" s="204">
        <v>300</v>
      </c>
      <c r="I64" s="204">
        <v>16</v>
      </c>
      <c r="J64" s="204">
        <v>31</v>
      </c>
      <c r="K64" s="204">
        <v>27</v>
      </c>
      <c r="L64" s="205">
        <v>268.2</v>
      </c>
      <c r="M64" s="201">
        <v>59791</v>
      </c>
      <c r="N64" s="201">
        <v>3078</v>
      </c>
      <c r="O64" s="206">
        <v>15.6</v>
      </c>
      <c r="P64" s="204">
        <v>19.4</v>
      </c>
      <c r="Q64" s="207"/>
    </row>
    <row r="65" spans="1:17" s="215" customFormat="1" ht="13.5" customHeight="1">
      <c r="A65" s="499" t="s">
        <v>53</v>
      </c>
      <c r="B65" s="200">
        <v>500</v>
      </c>
      <c r="C65" s="201" t="s">
        <v>2041</v>
      </c>
      <c r="D65" s="199">
        <v>25</v>
      </c>
      <c r="E65" s="202" t="s">
        <v>406</v>
      </c>
      <c r="F65" s="203">
        <v>244.8</v>
      </c>
      <c r="G65" s="204">
        <v>334</v>
      </c>
      <c r="H65" s="204">
        <v>305</v>
      </c>
      <c r="I65" s="204">
        <v>21</v>
      </c>
      <c r="J65" s="204">
        <v>40</v>
      </c>
      <c r="K65" s="204">
        <v>27</v>
      </c>
      <c r="L65" s="205">
        <v>311.9</v>
      </c>
      <c r="M65" s="201">
        <v>71097</v>
      </c>
      <c r="N65" s="201">
        <v>3863</v>
      </c>
      <c r="O65" s="206">
        <v>17.5</v>
      </c>
      <c r="P65" s="204">
        <v>18.4</v>
      </c>
      <c r="Q65" s="207"/>
    </row>
    <row r="66" spans="1:17" s="214" customFormat="1" ht="13.5" customHeight="1">
      <c r="A66" s="499" t="s">
        <v>53</v>
      </c>
      <c r="B66" s="200">
        <v>500</v>
      </c>
      <c r="C66" s="201" t="s">
        <v>2041</v>
      </c>
      <c r="D66" s="199">
        <v>30</v>
      </c>
      <c r="E66" s="202" t="s">
        <v>406</v>
      </c>
      <c r="F66" s="203">
        <v>264.4</v>
      </c>
      <c r="G66" s="204">
        <v>334</v>
      </c>
      <c r="H66" s="204">
        <v>305</v>
      </c>
      <c r="I66" s="204">
        <v>21</v>
      </c>
      <c r="J66" s="204">
        <v>40</v>
      </c>
      <c r="K66" s="204">
        <v>27</v>
      </c>
      <c r="L66" s="205">
        <v>336.9</v>
      </c>
      <c r="M66" s="201">
        <v>78374</v>
      </c>
      <c r="N66" s="201">
        <v>3973</v>
      </c>
      <c r="O66" s="206">
        <v>16.7</v>
      </c>
      <c r="P66" s="204">
        <v>19.7</v>
      </c>
      <c r="Q66" s="207"/>
    </row>
    <row r="67" spans="1:17" s="214" customFormat="1" ht="13.5" customHeight="1">
      <c r="A67" s="499" t="s">
        <v>53</v>
      </c>
      <c r="B67" s="200">
        <v>500</v>
      </c>
      <c r="C67" s="201" t="s">
        <v>2041</v>
      </c>
      <c r="D67" s="199">
        <v>35</v>
      </c>
      <c r="E67" s="202" t="s">
        <v>406</v>
      </c>
      <c r="F67" s="203">
        <v>284.1</v>
      </c>
      <c r="G67" s="204">
        <v>334</v>
      </c>
      <c r="H67" s="204">
        <v>305</v>
      </c>
      <c r="I67" s="204">
        <v>21</v>
      </c>
      <c r="J67" s="204">
        <v>40</v>
      </c>
      <c r="K67" s="204">
        <v>27</v>
      </c>
      <c r="L67" s="205">
        <v>361.9</v>
      </c>
      <c r="M67" s="201">
        <v>85034</v>
      </c>
      <c r="N67" s="201">
        <v>4069</v>
      </c>
      <c r="O67" s="206">
        <v>16</v>
      </c>
      <c r="P67" s="204">
        <v>20.9</v>
      </c>
      <c r="Q67" s="207"/>
    </row>
    <row r="68" spans="1:17" s="215" customFormat="1" ht="13.5" customHeight="1">
      <c r="A68" s="499" t="s">
        <v>54</v>
      </c>
      <c r="B68" s="200">
        <v>80</v>
      </c>
      <c r="C68" s="201" t="s">
        <v>2041</v>
      </c>
      <c r="D68" s="199">
        <v>40</v>
      </c>
      <c r="E68" s="202" t="s">
        <v>55</v>
      </c>
      <c r="F68" s="203">
        <v>63.3</v>
      </c>
      <c r="G68" s="204">
        <v>162</v>
      </c>
      <c r="H68" s="204">
        <v>280</v>
      </c>
      <c r="I68" s="204">
        <v>8</v>
      </c>
      <c r="J68" s="204">
        <v>13</v>
      </c>
      <c r="K68" s="204">
        <v>24</v>
      </c>
      <c r="L68" s="205">
        <v>80.6</v>
      </c>
      <c r="M68" s="201">
        <v>4004</v>
      </c>
      <c r="N68" s="201">
        <v>396</v>
      </c>
      <c r="O68" s="206">
        <v>7.4</v>
      </c>
      <c r="P68" s="204">
        <v>10.1</v>
      </c>
      <c r="Q68" s="207"/>
    </row>
    <row r="69" spans="1:17" s="215" customFormat="1" ht="13.5" customHeight="1">
      <c r="A69" s="499" t="s">
        <v>56</v>
      </c>
      <c r="B69" s="200">
        <v>100</v>
      </c>
      <c r="C69" s="201" t="s">
        <v>2041</v>
      </c>
      <c r="D69" s="199">
        <v>30</v>
      </c>
      <c r="E69" s="202" t="s">
        <v>55</v>
      </c>
      <c r="F69" s="203">
        <v>67.7</v>
      </c>
      <c r="G69" s="204">
        <v>161</v>
      </c>
      <c r="H69" s="204">
        <v>300</v>
      </c>
      <c r="I69" s="204">
        <v>8.5</v>
      </c>
      <c r="J69" s="204">
        <v>14</v>
      </c>
      <c r="K69" s="204">
        <v>27</v>
      </c>
      <c r="L69" s="205">
        <v>86.3</v>
      </c>
      <c r="M69" s="201">
        <v>4375</v>
      </c>
      <c r="N69" s="201">
        <v>417</v>
      </c>
      <c r="O69" s="206">
        <v>7</v>
      </c>
      <c r="P69" s="204">
        <v>10.5</v>
      </c>
      <c r="Q69" s="207"/>
    </row>
    <row r="70" spans="1:17" s="214" customFormat="1" ht="13.5" customHeight="1">
      <c r="A70" s="499" t="s">
        <v>57</v>
      </c>
      <c r="B70" s="200">
        <v>170</v>
      </c>
      <c r="C70" s="201" t="s">
        <v>2041</v>
      </c>
      <c r="D70" s="199">
        <v>20</v>
      </c>
      <c r="E70" s="202" t="s">
        <v>55</v>
      </c>
      <c r="F70" s="203">
        <v>81.2</v>
      </c>
      <c r="G70" s="204">
        <v>180.3</v>
      </c>
      <c r="H70" s="204">
        <v>370.5</v>
      </c>
      <c r="I70" s="204">
        <v>12.9</v>
      </c>
      <c r="J70" s="204">
        <v>12.9</v>
      </c>
      <c r="K70" s="204">
        <v>15.2</v>
      </c>
      <c r="L70" s="205">
        <v>103.5</v>
      </c>
      <c r="M70" s="201">
        <v>6739</v>
      </c>
      <c r="N70" s="201">
        <v>606</v>
      </c>
      <c r="O70" s="206">
        <v>8.2</v>
      </c>
      <c r="P70" s="204">
        <v>11.1</v>
      </c>
      <c r="Q70" s="207"/>
    </row>
    <row r="71" spans="1:17" s="215" customFormat="1" ht="13.5" customHeight="1">
      <c r="A71" s="499" t="s">
        <v>57</v>
      </c>
      <c r="B71" s="200">
        <v>170</v>
      </c>
      <c r="C71" s="201" t="s">
        <v>2041</v>
      </c>
      <c r="D71" s="199">
        <v>30</v>
      </c>
      <c r="E71" s="202" t="s">
        <v>55</v>
      </c>
      <c r="F71" s="203">
        <v>94.6</v>
      </c>
      <c r="G71" s="204">
        <v>190.3</v>
      </c>
      <c r="H71" s="204">
        <v>370.5</v>
      </c>
      <c r="I71" s="204">
        <v>12.9</v>
      </c>
      <c r="J71" s="204">
        <v>12.9</v>
      </c>
      <c r="K71" s="204">
        <v>15.2</v>
      </c>
      <c r="L71" s="205">
        <v>120.5</v>
      </c>
      <c r="M71" s="201">
        <v>8714</v>
      </c>
      <c r="N71" s="201">
        <v>831</v>
      </c>
      <c r="O71" s="206">
        <v>9.8</v>
      </c>
      <c r="P71" s="204">
        <v>10.5</v>
      </c>
      <c r="Q71" s="207"/>
    </row>
    <row r="72" spans="1:17" s="215" customFormat="1" ht="13.5" customHeight="1">
      <c r="A72" s="499" t="s">
        <v>58</v>
      </c>
      <c r="B72" s="200">
        <v>170</v>
      </c>
      <c r="C72" s="201" t="s">
        <v>2041</v>
      </c>
      <c r="D72" s="199">
        <v>20</v>
      </c>
      <c r="E72" s="202" t="s">
        <v>55</v>
      </c>
      <c r="F72" s="203">
        <v>92.8</v>
      </c>
      <c r="G72" s="204">
        <v>180.4</v>
      </c>
      <c r="H72" s="204">
        <v>373.3</v>
      </c>
      <c r="I72" s="204">
        <v>15.6</v>
      </c>
      <c r="J72" s="204">
        <v>15.6</v>
      </c>
      <c r="K72" s="204">
        <v>15.2</v>
      </c>
      <c r="L72" s="205">
        <v>118.2</v>
      </c>
      <c r="M72" s="201">
        <v>7509</v>
      </c>
      <c r="N72" s="201">
        <v>635</v>
      </c>
      <c r="O72" s="206">
        <v>7.8</v>
      </c>
      <c r="P72" s="204">
        <v>11.8</v>
      </c>
      <c r="Q72" s="207"/>
    </row>
    <row r="73" spans="1:17" s="215" customFormat="1" ht="13.5" customHeight="1">
      <c r="A73" s="499" t="s">
        <v>58</v>
      </c>
      <c r="B73" s="200">
        <v>170</v>
      </c>
      <c r="C73" s="201" t="s">
        <v>2041</v>
      </c>
      <c r="D73" s="199">
        <v>30</v>
      </c>
      <c r="E73" s="202" t="s">
        <v>55</v>
      </c>
      <c r="F73" s="203">
        <v>106.2</v>
      </c>
      <c r="G73" s="204">
        <v>190.4</v>
      </c>
      <c r="H73" s="204">
        <v>373.3</v>
      </c>
      <c r="I73" s="204">
        <v>15.6</v>
      </c>
      <c r="J73" s="204">
        <v>15.6</v>
      </c>
      <c r="K73" s="204">
        <v>15.2</v>
      </c>
      <c r="L73" s="205">
        <v>135.2</v>
      </c>
      <c r="M73" s="201">
        <v>9768</v>
      </c>
      <c r="N73" s="201">
        <v>866</v>
      </c>
      <c r="O73" s="206">
        <v>9.3</v>
      </c>
      <c r="P73" s="204">
        <v>11.3</v>
      </c>
      <c r="Q73" s="207"/>
    </row>
    <row r="74" spans="1:17" s="215" customFormat="1" ht="13.5" customHeight="1">
      <c r="A74" s="499" t="s">
        <v>59</v>
      </c>
      <c r="B74" s="200">
        <v>170</v>
      </c>
      <c r="C74" s="201" t="s">
        <v>2041</v>
      </c>
      <c r="D74" s="199">
        <v>30</v>
      </c>
      <c r="E74" s="202" t="s">
        <v>55</v>
      </c>
      <c r="F74" s="203">
        <v>116.1</v>
      </c>
      <c r="G74" s="204">
        <v>190.3</v>
      </c>
      <c r="H74" s="204">
        <v>375.5</v>
      </c>
      <c r="I74" s="204">
        <v>17.9</v>
      </c>
      <c r="J74" s="204">
        <v>17.9</v>
      </c>
      <c r="K74" s="204">
        <v>15.2</v>
      </c>
      <c r="L74" s="205">
        <v>147.9</v>
      </c>
      <c r="M74" s="201">
        <v>10583</v>
      </c>
      <c r="N74" s="201">
        <v>894</v>
      </c>
      <c r="O74" s="206">
        <v>9</v>
      </c>
      <c r="P74" s="204">
        <v>11.8</v>
      </c>
      <c r="Q74" s="207"/>
    </row>
    <row r="75" spans="1:17" s="214" customFormat="1" ht="13.5" customHeight="1">
      <c r="A75" s="499" t="s">
        <v>59</v>
      </c>
      <c r="B75" s="200">
        <v>170</v>
      </c>
      <c r="C75" s="201" t="s">
        <v>2041</v>
      </c>
      <c r="D75" s="199">
        <v>40</v>
      </c>
      <c r="E75" s="202" t="s">
        <v>55</v>
      </c>
      <c r="F75" s="203">
        <v>129.4</v>
      </c>
      <c r="G75" s="204">
        <v>200.3</v>
      </c>
      <c r="H75" s="204">
        <v>375.5</v>
      </c>
      <c r="I75" s="204">
        <v>17.9</v>
      </c>
      <c r="J75" s="204">
        <v>17.9</v>
      </c>
      <c r="K75" s="204">
        <v>15.2</v>
      </c>
      <c r="L75" s="205">
        <v>164.9</v>
      </c>
      <c r="M75" s="201">
        <v>12904</v>
      </c>
      <c r="N75" s="201">
        <v>1116</v>
      </c>
      <c r="O75" s="206">
        <v>10.3</v>
      </c>
      <c r="P75" s="204">
        <v>11.6</v>
      </c>
      <c r="Q75" s="207"/>
    </row>
    <row r="76" spans="1:17" s="215" customFormat="1" ht="13.5" customHeight="1">
      <c r="A76" s="499" t="s">
        <v>60</v>
      </c>
      <c r="B76" s="200">
        <v>190</v>
      </c>
      <c r="C76" s="201" t="s">
        <v>2041</v>
      </c>
      <c r="D76" s="199">
        <v>20</v>
      </c>
      <c r="E76" s="202" t="s">
        <v>55</v>
      </c>
      <c r="F76" s="203">
        <v>91</v>
      </c>
      <c r="G76" s="204">
        <v>180</v>
      </c>
      <c r="H76" s="204">
        <v>390</v>
      </c>
      <c r="I76" s="204">
        <v>14</v>
      </c>
      <c r="J76" s="204">
        <v>14</v>
      </c>
      <c r="K76" s="204">
        <v>15</v>
      </c>
      <c r="L76" s="205">
        <v>116</v>
      </c>
      <c r="M76" s="201">
        <v>7597</v>
      </c>
      <c r="N76" s="201">
        <v>678</v>
      </c>
      <c r="O76" s="206">
        <v>8.2</v>
      </c>
      <c r="P76" s="216">
        <v>11.2</v>
      </c>
      <c r="Q76" s="217"/>
    </row>
    <row r="77" spans="1:17" s="214" customFormat="1" ht="13.5" customHeight="1">
      <c r="A77" s="499" t="s">
        <v>60</v>
      </c>
      <c r="B77" s="200">
        <v>190</v>
      </c>
      <c r="C77" s="201" t="s">
        <v>2041</v>
      </c>
      <c r="D77" s="199">
        <v>30</v>
      </c>
      <c r="E77" s="202" t="s">
        <v>55</v>
      </c>
      <c r="F77" s="203">
        <v>105.9</v>
      </c>
      <c r="G77" s="204">
        <v>190</v>
      </c>
      <c r="H77" s="204">
        <v>390</v>
      </c>
      <c r="I77" s="204">
        <v>14</v>
      </c>
      <c r="J77" s="204">
        <v>14</v>
      </c>
      <c r="K77" s="204">
        <v>15</v>
      </c>
      <c r="L77" s="205">
        <v>135</v>
      </c>
      <c r="M77" s="201">
        <v>9837</v>
      </c>
      <c r="N77" s="201">
        <v>931</v>
      </c>
      <c r="O77" s="206">
        <v>9.8</v>
      </c>
      <c r="P77" s="201">
        <v>10.6</v>
      </c>
      <c r="Q77" s="217"/>
    </row>
    <row r="78" spans="1:17" s="214" customFormat="1" ht="13.5" customHeight="1">
      <c r="A78" s="499" t="s">
        <v>61</v>
      </c>
      <c r="B78" s="200">
        <v>190</v>
      </c>
      <c r="C78" s="201" t="s">
        <v>2041</v>
      </c>
      <c r="D78" s="199">
        <v>30</v>
      </c>
      <c r="E78" s="202" t="s">
        <v>55</v>
      </c>
      <c r="F78" s="203">
        <v>114.8</v>
      </c>
      <c r="G78" s="204">
        <v>190</v>
      </c>
      <c r="H78" s="204">
        <v>392</v>
      </c>
      <c r="I78" s="204">
        <v>16</v>
      </c>
      <c r="J78" s="204">
        <v>16</v>
      </c>
      <c r="K78" s="204">
        <v>15</v>
      </c>
      <c r="L78" s="205">
        <v>146.3</v>
      </c>
      <c r="M78" s="201">
        <v>10658</v>
      </c>
      <c r="N78" s="201">
        <v>958</v>
      </c>
      <c r="O78" s="206">
        <v>9.5</v>
      </c>
      <c r="P78" s="201">
        <v>11.1</v>
      </c>
      <c r="Q78" s="217"/>
    </row>
    <row r="79" spans="1:17" s="214" customFormat="1" ht="13.5" customHeight="1">
      <c r="A79" s="499" t="s">
        <v>61</v>
      </c>
      <c r="B79" s="200">
        <v>190</v>
      </c>
      <c r="C79" s="201" t="s">
        <v>2041</v>
      </c>
      <c r="D79" s="199">
        <v>40</v>
      </c>
      <c r="E79" s="202" t="s">
        <v>55</v>
      </c>
      <c r="F79" s="203">
        <v>129.7</v>
      </c>
      <c r="G79" s="204">
        <v>200</v>
      </c>
      <c r="H79" s="204">
        <v>392</v>
      </c>
      <c r="I79" s="204">
        <v>16</v>
      </c>
      <c r="J79" s="204">
        <v>16</v>
      </c>
      <c r="K79" s="204">
        <v>15</v>
      </c>
      <c r="L79" s="205">
        <v>165.3</v>
      </c>
      <c r="M79" s="201">
        <v>12931</v>
      </c>
      <c r="N79" s="201">
        <v>1199</v>
      </c>
      <c r="O79" s="206">
        <v>10.8</v>
      </c>
      <c r="P79" s="201">
        <v>10.8</v>
      </c>
      <c r="Q79" s="217"/>
    </row>
    <row r="80" spans="1:17" s="215" customFormat="1" ht="13.5" customHeight="1">
      <c r="A80" s="499" t="s">
        <v>62</v>
      </c>
      <c r="B80" s="200">
        <v>190</v>
      </c>
      <c r="C80" s="201" t="s">
        <v>2041</v>
      </c>
      <c r="D80" s="199">
        <v>30</v>
      </c>
      <c r="E80" s="202" t="s">
        <v>55</v>
      </c>
      <c r="F80" s="203">
        <v>123.8</v>
      </c>
      <c r="G80" s="204">
        <v>190</v>
      </c>
      <c r="H80" s="204">
        <v>394</v>
      </c>
      <c r="I80" s="204">
        <v>18</v>
      </c>
      <c r="J80" s="204">
        <v>18</v>
      </c>
      <c r="K80" s="204">
        <v>15</v>
      </c>
      <c r="L80" s="205">
        <v>157.7</v>
      </c>
      <c r="M80" s="201">
        <v>11435</v>
      </c>
      <c r="N80" s="201">
        <v>984</v>
      </c>
      <c r="O80" s="206">
        <v>9.2</v>
      </c>
      <c r="P80" s="201">
        <v>11.6</v>
      </c>
      <c r="Q80" s="217"/>
    </row>
    <row r="81" spans="1:17" s="214" customFormat="1" ht="13.5" customHeight="1">
      <c r="A81" s="499" t="s">
        <v>62</v>
      </c>
      <c r="B81" s="200">
        <v>190</v>
      </c>
      <c r="C81" s="201" t="s">
        <v>2041</v>
      </c>
      <c r="D81" s="199">
        <v>40</v>
      </c>
      <c r="E81" s="202" t="s">
        <v>55</v>
      </c>
      <c r="F81" s="203">
        <v>138.7</v>
      </c>
      <c r="G81" s="204">
        <v>200</v>
      </c>
      <c r="H81" s="204">
        <v>394</v>
      </c>
      <c r="I81" s="204">
        <v>18</v>
      </c>
      <c r="J81" s="204">
        <v>18</v>
      </c>
      <c r="K81" s="204">
        <v>15</v>
      </c>
      <c r="L81" s="205">
        <v>176.7</v>
      </c>
      <c r="M81" s="201">
        <v>13926</v>
      </c>
      <c r="N81" s="201">
        <v>1231</v>
      </c>
      <c r="O81" s="206">
        <v>10.5</v>
      </c>
      <c r="P81" s="201">
        <v>11.3</v>
      </c>
      <c r="Q81" s="217"/>
    </row>
    <row r="82" spans="1:17" s="215" customFormat="1" ht="13.5" customHeight="1">
      <c r="A82" s="499" t="s">
        <v>63</v>
      </c>
      <c r="B82" s="200">
        <v>190</v>
      </c>
      <c r="C82" s="201" t="s">
        <v>2041</v>
      </c>
      <c r="D82" s="199">
        <v>30</v>
      </c>
      <c r="E82" s="202" t="s">
        <v>55</v>
      </c>
      <c r="F82" s="203">
        <v>132.8</v>
      </c>
      <c r="G82" s="204">
        <v>190</v>
      </c>
      <c r="H82" s="204">
        <v>396</v>
      </c>
      <c r="I82" s="204">
        <v>20</v>
      </c>
      <c r="J82" s="204">
        <v>20</v>
      </c>
      <c r="K82" s="204">
        <v>15</v>
      </c>
      <c r="L82" s="205">
        <v>169.2</v>
      </c>
      <c r="M82" s="201">
        <v>12179</v>
      </c>
      <c r="N82" s="201">
        <v>1010</v>
      </c>
      <c r="O82" s="206">
        <v>8.9</v>
      </c>
      <c r="P82" s="201">
        <v>12.1</v>
      </c>
      <c r="Q82" s="217"/>
    </row>
    <row r="83" spans="1:17" s="215" customFormat="1" ht="13.5" customHeight="1">
      <c r="A83" s="499" t="s">
        <v>63</v>
      </c>
      <c r="B83" s="200">
        <v>190</v>
      </c>
      <c r="C83" s="201" t="s">
        <v>2041</v>
      </c>
      <c r="D83" s="199">
        <v>40</v>
      </c>
      <c r="E83" s="202" t="s">
        <v>55</v>
      </c>
      <c r="F83" s="203">
        <v>147.7</v>
      </c>
      <c r="G83" s="204">
        <v>200</v>
      </c>
      <c r="H83" s="204">
        <v>396</v>
      </c>
      <c r="I83" s="204">
        <v>20</v>
      </c>
      <c r="J83" s="204">
        <v>20</v>
      </c>
      <c r="K83" s="204">
        <v>15</v>
      </c>
      <c r="L83" s="205">
        <v>188.2</v>
      </c>
      <c r="M83" s="201">
        <v>14874</v>
      </c>
      <c r="N83" s="201">
        <v>1262</v>
      </c>
      <c r="O83" s="206">
        <v>10.2</v>
      </c>
      <c r="P83" s="201">
        <v>11.8</v>
      </c>
      <c r="Q83" s="217"/>
    </row>
    <row r="84" spans="1:17" s="214" customFormat="1" ht="13.5" customHeight="1">
      <c r="A84" s="499" t="s">
        <v>64</v>
      </c>
      <c r="B84" s="200">
        <v>190</v>
      </c>
      <c r="C84" s="201" t="s">
        <v>2041</v>
      </c>
      <c r="D84" s="199">
        <v>30</v>
      </c>
      <c r="E84" s="202" t="s">
        <v>55</v>
      </c>
      <c r="F84" s="203">
        <v>141.9</v>
      </c>
      <c r="G84" s="204">
        <v>190</v>
      </c>
      <c r="H84" s="204">
        <v>398</v>
      </c>
      <c r="I84" s="204">
        <v>22</v>
      </c>
      <c r="J84" s="204">
        <v>22</v>
      </c>
      <c r="K84" s="204">
        <v>15</v>
      </c>
      <c r="L84" s="205">
        <v>180.7</v>
      </c>
      <c r="M84" s="201">
        <v>12899</v>
      </c>
      <c r="N84" s="201">
        <v>1036</v>
      </c>
      <c r="O84" s="206">
        <v>8.7</v>
      </c>
      <c r="P84" s="201">
        <v>12.5</v>
      </c>
      <c r="Q84" s="217"/>
    </row>
    <row r="85" spans="1:17" s="214" customFormat="1" ht="13.5" customHeight="1">
      <c r="A85" s="499" t="s">
        <v>64</v>
      </c>
      <c r="B85" s="200">
        <v>190</v>
      </c>
      <c r="C85" s="201" t="s">
        <v>2041</v>
      </c>
      <c r="D85" s="199">
        <v>40</v>
      </c>
      <c r="E85" s="202" t="s">
        <v>55</v>
      </c>
      <c r="F85" s="203">
        <v>156.8</v>
      </c>
      <c r="G85" s="204">
        <v>200</v>
      </c>
      <c r="H85" s="204">
        <v>398</v>
      </c>
      <c r="I85" s="204">
        <v>22</v>
      </c>
      <c r="J85" s="204">
        <v>22</v>
      </c>
      <c r="K85" s="204">
        <v>15</v>
      </c>
      <c r="L85" s="205">
        <v>199.7</v>
      </c>
      <c r="M85" s="201">
        <v>15785</v>
      </c>
      <c r="N85" s="201">
        <v>1292</v>
      </c>
      <c r="O85" s="206">
        <v>10</v>
      </c>
      <c r="P85" s="201">
        <v>12.2</v>
      </c>
      <c r="Q85" s="217"/>
    </row>
    <row r="86" spans="1:17" s="186" customFormat="1" ht="13.5" customHeight="1">
      <c r="A86" s="188"/>
      <c r="B86" s="189"/>
      <c r="C86" s="185"/>
      <c r="D86" s="188"/>
      <c r="E86" s="185"/>
      <c r="F86" s="190"/>
      <c r="G86" s="190"/>
      <c r="H86" s="185"/>
      <c r="I86" s="185"/>
      <c r="J86" s="185"/>
      <c r="K86" s="185"/>
      <c r="L86" s="185"/>
      <c r="M86" s="185"/>
      <c r="N86" s="185"/>
      <c r="O86" s="185"/>
      <c r="P86" s="185"/>
      <c r="Q86" s="190"/>
    </row>
    <row r="87" ht="13.5" customHeight="1"/>
    <row r="88" ht="13.5" customHeight="1"/>
    <row r="89" ht="13.5" customHeight="1"/>
    <row r="90" ht="13.5" customHeight="1"/>
  </sheetData>
  <mergeCells count="7">
    <mergeCell ref="G6:K7"/>
    <mergeCell ref="M6:P7"/>
    <mergeCell ref="L6:L7"/>
    <mergeCell ref="A1:P1"/>
    <mergeCell ref="A2:P2"/>
    <mergeCell ref="A3:P3"/>
    <mergeCell ref="A6:F7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68"/>
  <headerFooter alignWithMargins="0">
    <oddFooter>&amp;L&amp;"Helvetica,Regular"&amp;8&amp;F
&amp;D&amp;R&amp;"Helvetica,Regular"&amp;8Profilés &amp;A
Page 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showGridLines="0" zoomScale="75" zoomScaleNormal="75" workbookViewId="0" topLeftCell="A1">
      <selection activeCell="Q7" sqref="Q7"/>
    </sheetView>
  </sheetViews>
  <sheetFormatPr defaultColWidth="9.00390625" defaultRowHeight="12.75"/>
  <cols>
    <col min="1" max="1" width="16.125" style="196" customWidth="1"/>
    <col min="2" max="2" width="4.375" style="197" customWidth="1"/>
    <col min="3" max="3" width="1.875" style="194" customWidth="1"/>
    <col min="4" max="4" width="3.375" style="196" customWidth="1"/>
    <col min="5" max="5" width="5.75390625" style="198" customWidth="1"/>
    <col min="6" max="7" width="6.125" style="194" customWidth="1"/>
    <col min="8" max="10" width="5.125" style="194" customWidth="1"/>
    <col min="11" max="11" width="6.75390625" style="194" customWidth="1"/>
    <col min="12" max="12" width="8.875" style="194" customWidth="1"/>
    <col min="13" max="13" width="5.375" style="194" customWidth="1"/>
    <col min="14" max="14" width="5.125" style="194" customWidth="1"/>
    <col min="15" max="15" width="4.75390625" style="198" customWidth="1"/>
    <col min="16" max="16384" width="10.875" style="194" customWidth="1"/>
  </cols>
  <sheetData>
    <row r="1" spans="1:15" ht="33.75" customHeight="1">
      <c r="A1" s="1244" t="s">
        <v>1064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</row>
    <row r="2" spans="1:15" ht="36" customHeight="1">
      <c r="A2" s="1244" t="s">
        <v>1065</v>
      </c>
      <c r="B2" s="1245"/>
      <c r="C2" s="1245"/>
      <c r="D2" s="1245"/>
      <c r="E2" s="1245"/>
      <c r="F2" s="1245"/>
      <c r="G2" s="1245"/>
      <c r="H2" s="1245"/>
      <c r="I2" s="1245"/>
      <c r="J2" s="1245"/>
      <c r="K2" s="1245"/>
      <c r="L2" s="1245"/>
      <c r="M2" s="1245"/>
      <c r="N2" s="1245"/>
      <c r="O2" s="1245"/>
    </row>
    <row r="3" spans="1:15" ht="36" customHeight="1">
      <c r="A3" s="1244" t="s">
        <v>1066</v>
      </c>
      <c r="B3" s="1245"/>
      <c r="C3" s="1245"/>
      <c r="D3" s="1245"/>
      <c r="E3" s="1245"/>
      <c r="F3" s="1245"/>
      <c r="G3" s="1245"/>
      <c r="H3" s="1245"/>
      <c r="I3" s="1245"/>
      <c r="J3" s="1245"/>
      <c r="K3" s="1245"/>
      <c r="L3" s="1245"/>
      <c r="M3" s="1245"/>
      <c r="N3" s="1245"/>
      <c r="O3" s="1245"/>
    </row>
    <row r="4" spans="1:15" ht="36" customHeight="1">
      <c r="A4" s="1042"/>
      <c r="B4" s="1043"/>
      <c r="C4" s="1043"/>
      <c r="D4" s="1043"/>
      <c r="E4" s="1043"/>
      <c r="F4" s="1043"/>
      <c r="G4" s="1043"/>
      <c r="H4" s="1043"/>
      <c r="I4" s="1043"/>
      <c r="J4" s="1043"/>
      <c r="K4" s="1043"/>
      <c r="L4" s="1043"/>
      <c r="M4" s="1043"/>
      <c r="N4" s="1043"/>
      <c r="O4" s="1043"/>
    </row>
    <row r="5" spans="1:15" ht="42" customHeight="1" thickBot="1">
      <c r="A5" s="194"/>
      <c r="B5" s="194"/>
      <c r="D5" s="194"/>
      <c r="E5" s="194"/>
      <c r="O5" s="194"/>
    </row>
    <row r="6" spans="1:15" ht="34.5" customHeight="1" thickTop="1">
      <c r="A6" s="1162" t="s">
        <v>2154</v>
      </c>
      <c r="B6" s="1135"/>
      <c r="C6" s="1135"/>
      <c r="D6" s="1135"/>
      <c r="E6" s="1132"/>
      <c r="F6" s="1240" t="s">
        <v>2155</v>
      </c>
      <c r="G6" s="1173"/>
      <c r="H6" s="1173"/>
      <c r="I6" s="1173"/>
      <c r="J6" s="1163"/>
      <c r="K6" s="579"/>
      <c r="L6" s="1246" t="s">
        <v>2844</v>
      </c>
      <c r="M6" s="1247"/>
      <c r="N6" s="1247"/>
      <c r="O6" s="1248"/>
    </row>
    <row r="7" spans="1:15" ht="48.75" customHeight="1" thickBot="1">
      <c r="A7" s="1133"/>
      <c r="B7" s="1136"/>
      <c r="C7" s="1136"/>
      <c r="D7" s="1136"/>
      <c r="E7" s="1134"/>
      <c r="F7" s="1164"/>
      <c r="G7" s="1167"/>
      <c r="H7" s="1167"/>
      <c r="I7" s="1167"/>
      <c r="J7" s="1165"/>
      <c r="K7" s="578"/>
      <c r="L7" s="1249"/>
      <c r="M7" s="1250"/>
      <c r="N7" s="1250"/>
      <c r="O7" s="1251"/>
    </row>
    <row r="8" spans="1:19" s="191" customFormat="1" ht="13.5" customHeight="1" thickTop="1">
      <c r="A8" s="150"/>
      <c r="B8" s="151"/>
      <c r="C8" s="152"/>
      <c r="D8" s="150"/>
      <c r="E8" s="154"/>
      <c r="F8" s="152"/>
      <c r="G8" s="152"/>
      <c r="H8" s="152"/>
      <c r="I8" s="152"/>
      <c r="J8" s="154"/>
      <c r="K8" s="153"/>
      <c r="L8" s="152"/>
      <c r="M8" s="154"/>
      <c r="N8" s="156"/>
      <c r="O8" s="193"/>
      <c r="Q8" s="192"/>
      <c r="R8" s="192"/>
      <c r="S8" s="192"/>
    </row>
    <row r="9" spans="1:19" s="191" customFormat="1" ht="13.5" customHeight="1">
      <c r="A9" s="158"/>
      <c r="B9" s="159"/>
      <c r="C9" s="160"/>
      <c r="D9" s="158"/>
      <c r="E9" s="162"/>
      <c r="F9" s="160"/>
      <c r="G9" s="160"/>
      <c r="H9" s="160"/>
      <c r="I9" s="160"/>
      <c r="J9" s="162"/>
      <c r="K9" s="161"/>
      <c r="L9" s="160"/>
      <c r="M9" s="162"/>
      <c r="N9" s="160"/>
      <c r="O9" s="160"/>
      <c r="Q9" s="192"/>
      <c r="R9" s="192"/>
      <c r="S9" s="192"/>
    </row>
    <row r="10" spans="1:19" s="191" customFormat="1" ht="13.5" customHeight="1">
      <c r="A10" s="158"/>
      <c r="B10" s="159"/>
      <c r="C10" s="165" t="s">
        <v>1673</v>
      </c>
      <c r="D10" s="158"/>
      <c r="E10" s="162" t="s">
        <v>400</v>
      </c>
      <c r="F10" s="160" t="s">
        <v>1674</v>
      </c>
      <c r="G10" s="160" t="s">
        <v>402</v>
      </c>
      <c r="H10" s="160" t="s">
        <v>1890</v>
      </c>
      <c r="I10" s="160" t="s">
        <v>1891</v>
      </c>
      <c r="J10" s="162" t="s">
        <v>405</v>
      </c>
      <c r="K10" s="161" t="s">
        <v>406</v>
      </c>
      <c r="L10" s="160" t="s">
        <v>1897</v>
      </c>
      <c r="M10" s="162" t="s">
        <v>415</v>
      </c>
      <c r="N10" s="160" t="s">
        <v>1675</v>
      </c>
      <c r="O10" s="160" t="s">
        <v>1676</v>
      </c>
      <c r="Q10" s="192"/>
      <c r="R10" s="192"/>
      <c r="S10" s="192"/>
    </row>
    <row r="11" spans="1:19" s="191" customFormat="1" ht="13.5" customHeight="1">
      <c r="A11" s="158"/>
      <c r="B11" s="159"/>
      <c r="C11" s="160"/>
      <c r="D11" s="158"/>
      <c r="E11" s="162" t="s">
        <v>2371</v>
      </c>
      <c r="F11" s="160" t="s">
        <v>2372</v>
      </c>
      <c r="G11" s="160" t="s">
        <v>2373</v>
      </c>
      <c r="H11" s="160" t="s">
        <v>2373</v>
      </c>
      <c r="I11" s="160" t="s">
        <v>2373</v>
      </c>
      <c r="J11" s="162" t="s">
        <v>2373</v>
      </c>
      <c r="K11" s="161" t="s">
        <v>2845</v>
      </c>
      <c r="L11" s="160" t="s">
        <v>2846</v>
      </c>
      <c r="M11" s="162" t="s">
        <v>2847</v>
      </c>
      <c r="N11" s="160" t="s">
        <v>2373</v>
      </c>
      <c r="O11" s="160" t="s">
        <v>2373</v>
      </c>
      <c r="Q11" s="192"/>
      <c r="R11" s="192"/>
      <c r="S11" s="192"/>
    </row>
    <row r="12" spans="1:19" s="191" customFormat="1" ht="22.5" customHeight="1" thickBot="1">
      <c r="A12" s="580"/>
      <c r="B12" s="581"/>
      <c r="C12" s="582"/>
      <c r="D12" s="580"/>
      <c r="E12" s="583"/>
      <c r="F12" s="582"/>
      <c r="G12" s="582"/>
      <c r="H12" s="582"/>
      <c r="I12" s="582"/>
      <c r="J12" s="583"/>
      <c r="K12" s="584" t="s">
        <v>1795</v>
      </c>
      <c r="L12" s="585" t="s">
        <v>1796</v>
      </c>
      <c r="M12" s="509" t="s">
        <v>1797</v>
      </c>
      <c r="N12" s="585" t="s">
        <v>1798</v>
      </c>
      <c r="O12" s="508" t="s">
        <v>1798</v>
      </c>
      <c r="Q12" s="192"/>
      <c r="R12" s="192"/>
      <c r="S12" s="192"/>
    </row>
    <row r="13" spans="1:19" s="191" customFormat="1" ht="13.5" customHeight="1" thickTop="1">
      <c r="A13" s="172"/>
      <c r="B13" s="173"/>
      <c r="C13" s="174"/>
      <c r="D13" s="175"/>
      <c r="E13" s="176"/>
      <c r="F13" s="172"/>
      <c r="G13" s="172"/>
      <c r="H13" s="172"/>
      <c r="I13" s="172"/>
      <c r="J13" s="172"/>
      <c r="K13" s="172"/>
      <c r="L13" s="172"/>
      <c r="M13" s="172"/>
      <c r="N13" s="172"/>
      <c r="O13" s="176"/>
      <c r="Q13" s="192"/>
      <c r="R13" s="192"/>
      <c r="S13" s="192"/>
    </row>
    <row r="14" spans="1:19" s="191" customFormat="1" ht="13.5" customHeight="1">
      <c r="A14" s="500" t="s">
        <v>65</v>
      </c>
      <c r="B14" s="178">
        <v>340</v>
      </c>
      <c r="C14" s="179" t="s">
        <v>2041</v>
      </c>
      <c r="D14" s="177">
        <v>10</v>
      </c>
      <c r="E14" s="180">
        <v>60.4</v>
      </c>
      <c r="F14" s="181">
        <v>140</v>
      </c>
      <c r="G14" s="181">
        <v>140</v>
      </c>
      <c r="H14" s="181">
        <v>7</v>
      </c>
      <c r="I14" s="181">
        <v>12</v>
      </c>
      <c r="J14" s="180">
        <v>12</v>
      </c>
      <c r="K14" s="183">
        <v>77</v>
      </c>
      <c r="L14" s="182">
        <v>2580</v>
      </c>
      <c r="M14" s="187">
        <v>250</v>
      </c>
      <c r="N14" s="183">
        <v>4.7</v>
      </c>
      <c r="O14" s="181">
        <v>10.3</v>
      </c>
      <c r="Q14" s="192"/>
      <c r="R14" s="192"/>
      <c r="S14" s="192"/>
    </row>
    <row r="15" spans="1:19" s="191" customFormat="1" ht="13.5" customHeight="1">
      <c r="A15" s="500" t="s">
        <v>66</v>
      </c>
      <c r="B15" s="178">
        <v>350</v>
      </c>
      <c r="C15" s="179" t="s">
        <v>2041</v>
      </c>
      <c r="D15" s="177">
        <v>10</v>
      </c>
      <c r="E15" s="180">
        <v>90.7</v>
      </c>
      <c r="F15" s="181">
        <v>160</v>
      </c>
      <c r="G15" s="181">
        <v>146</v>
      </c>
      <c r="H15" s="181">
        <v>13</v>
      </c>
      <c r="I15" s="181">
        <v>22</v>
      </c>
      <c r="J15" s="180">
        <v>12</v>
      </c>
      <c r="K15" s="183">
        <v>115.6</v>
      </c>
      <c r="L15" s="182">
        <v>5057</v>
      </c>
      <c r="M15" s="187">
        <v>478</v>
      </c>
      <c r="N15" s="183">
        <v>6.4</v>
      </c>
      <c r="O15" s="181">
        <v>10.6</v>
      </c>
      <c r="Q15" s="192"/>
      <c r="R15" s="192"/>
      <c r="S15" s="192"/>
    </row>
    <row r="16" spans="1:19" s="191" customFormat="1" ht="13.5" customHeight="1">
      <c r="A16" s="500" t="s">
        <v>66</v>
      </c>
      <c r="B16" s="178">
        <v>350</v>
      </c>
      <c r="C16" s="179" t="s">
        <v>2041</v>
      </c>
      <c r="D16" s="177">
        <v>15</v>
      </c>
      <c r="E16" s="180">
        <v>104.4</v>
      </c>
      <c r="F16" s="181">
        <v>160</v>
      </c>
      <c r="G16" s="181">
        <v>146</v>
      </c>
      <c r="H16" s="181">
        <v>13</v>
      </c>
      <c r="I16" s="181">
        <v>22</v>
      </c>
      <c r="J16" s="180">
        <v>12</v>
      </c>
      <c r="K16" s="183">
        <v>133.1</v>
      </c>
      <c r="L16" s="182">
        <v>5735</v>
      </c>
      <c r="M16" s="187">
        <v>501</v>
      </c>
      <c r="N16" s="183">
        <v>6</v>
      </c>
      <c r="O16" s="181">
        <v>11.5</v>
      </c>
      <c r="Q16" s="192"/>
      <c r="R16" s="192"/>
      <c r="S16" s="192"/>
    </row>
    <row r="17" spans="1:16" ht="13.5" customHeight="1">
      <c r="A17" s="500" t="s">
        <v>66</v>
      </c>
      <c r="B17" s="178">
        <v>350</v>
      </c>
      <c r="C17" s="179" t="s">
        <v>2041</v>
      </c>
      <c r="D17" s="177">
        <v>20</v>
      </c>
      <c r="E17" s="180">
        <v>118.2</v>
      </c>
      <c r="F17" s="181">
        <v>160</v>
      </c>
      <c r="G17" s="181">
        <v>146</v>
      </c>
      <c r="H17" s="181">
        <v>13</v>
      </c>
      <c r="I17" s="181">
        <v>22</v>
      </c>
      <c r="J17" s="180">
        <v>12</v>
      </c>
      <c r="K17" s="183">
        <v>150.6</v>
      </c>
      <c r="L17" s="182">
        <v>6348</v>
      </c>
      <c r="M17" s="187">
        <v>521</v>
      </c>
      <c r="N17" s="183">
        <v>5.8</v>
      </c>
      <c r="O17" s="181">
        <v>12.2</v>
      </c>
      <c r="P17" s="172"/>
    </row>
    <row r="18" spans="1:15" ht="13.5" customHeight="1">
      <c r="A18" s="500" t="s">
        <v>67</v>
      </c>
      <c r="B18" s="178">
        <v>360</v>
      </c>
      <c r="C18" s="179" t="s">
        <v>2041</v>
      </c>
      <c r="D18" s="177">
        <v>10</v>
      </c>
      <c r="E18" s="180">
        <v>70.8</v>
      </c>
      <c r="F18" s="181">
        <v>160</v>
      </c>
      <c r="G18" s="181">
        <v>160</v>
      </c>
      <c r="H18" s="181">
        <v>8</v>
      </c>
      <c r="I18" s="181">
        <v>13</v>
      </c>
      <c r="J18" s="180">
        <v>15</v>
      </c>
      <c r="K18" s="183">
        <v>90.3</v>
      </c>
      <c r="L18" s="182">
        <v>4058</v>
      </c>
      <c r="M18" s="187">
        <v>356</v>
      </c>
      <c r="N18" s="183">
        <v>5.6</v>
      </c>
      <c r="O18" s="181">
        <v>11.4</v>
      </c>
    </row>
    <row r="19" spans="1:15" ht="13.5" customHeight="1">
      <c r="A19" s="500" t="s">
        <v>1650</v>
      </c>
      <c r="B19" s="178">
        <v>370</v>
      </c>
      <c r="C19" s="179" t="s">
        <v>2041</v>
      </c>
      <c r="D19" s="177">
        <v>10</v>
      </c>
      <c r="E19" s="180">
        <v>105.2</v>
      </c>
      <c r="F19" s="181">
        <v>180</v>
      </c>
      <c r="G19" s="181">
        <v>166</v>
      </c>
      <c r="H19" s="181">
        <v>14</v>
      </c>
      <c r="I19" s="181">
        <v>23</v>
      </c>
      <c r="J19" s="180">
        <v>15</v>
      </c>
      <c r="K19" s="183">
        <v>134.1</v>
      </c>
      <c r="L19" s="182">
        <v>7519</v>
      </c>
      <c r="M19" s="187">
        <v>647</v>
      </c>
      <c r="N19" s="183">
        <v>7.4</v>
      </c>
      <c r="O19" s="181">
        <v>11.6</v>
      </c>
    </row>
    <row r="20" spans="1:15" ht="13.5" customHeight="1">
      <c r="A20" s="500" t="s">
        <v>1650</v>
      </c>
      <c r="B20" s="178">
        <v>370</v>
      </c>
      <c r="C20" s="179" t="s">
        <v>2041</v>
      </c>
      <c r="D20" s="177">
        <v>15</v>
      </c>
      <c r="E20" s="180">
        <v>119.8</v>
      </c>
      <c r="F20" s="181">
        <v>180</v>
      </c>
      <c r="G20" s="181">
        <v>166</v>
      </c>
      <c r="H20" s="181">
        <v>14</v>
      </c>
      <c r="I20" s="181">
        <v>23</v>
      </c>
      <c r="J20" s="180">
        <v>15</v>
      </c>
      <c r="K20" s="183">
        <v>152.6</v>
      </c>
      <c r="L20" s="182">
        <v>8465</v>
      </c>
      <c r="M20" s="187">
        <v>675</v>
      </c>
      <c r="N20" s="183">
        <v>7</v>
      </c>
      <c r="O20" s="181">
        <v>12.5</v>
      </c>
    </row>
    <row r="21" spans="1:19" s="172" customFormat="1" ht="13.5" customHeight="1">
      <c r="A21" s="500" t="s">
        <v>1650</v>
      </c>
      <c r="B21" s="178">
        <v>370</v>
      </c>
      <c r="C21" s="179" t="s">
        <v>2041</v>
      </c>
      <c r="D21" s="177">
        <v>20</v>
      </c>
      <c r="E21" s="180">
        <v>134.3</v>
      </c>
      <c r="F21" s="181">
        <v>180</v>
      </c>
      <c r="G21" s="181">
        <v>166</v>
      </c>
      <c r="H21" s="181">
        <v>14</v>
      </c>
      <c r="I21" s="181">
        <v>23</v>
      </c>
      <c r="J21" s="180">
        <v>15</v>
      </c>
      <c r="K21" s="183">
        <v>171.1</v>
      </c>
      <c r="L21" s="182">
        <v>9322</v>
      </c>
      <c r="M21" s="187">
        <v>699</v>
      </c>
      <c r="N21" s="183">
        <v>6.7</v>
      </c>
      <c r="O21" s="181">
        <v>13.3</v>
      </c>
      <c r="Q21" s="174"/>
      <c r="R21" s="174"/>
      <c r="S21" s="174"/>
    </row>
    <row r="22" spans="1:15" s="184" customFormat="1" ht="13.5" customHeight="1">
      <c r="A22" s="500" t="s">
        <v>1650</v>
      </c>
      <c r="B22" s="178">
        <v>370</v>
      </c>
      <c r="C22" s="179" t="s">
        <v>2041</v>
      </c>
      <c r="D22" s="177">
        <v>25</v>
      </c>
      <c r="E22" s="180">
        <v>148.8</v>
      </c>
      <c r="F22" s="181">
        <v>180</v>
      </c>
      <c r="G22" s="181">
        <v>166</v>
      </c>
      <c r="H22" s="181">
        <v>14</v>
      </c>
      <c r="I22" s="181">
        <v>23</v>
      </c>
      <c r="J22" s="180">
        <v>15</v>
      </c>
      <c r="K22" s="183">
        <v>189.6</v>
      </c>
      <c r="L22" s="182">
        <v>10122</v>
      </c>
      <c r="M22" s="187">
        <v>723</v>
      </c>
      <c r="N22" s="183">
        <v>6.5</v>
      </c>
      <c r="O22" s="181">
        <v>14</v>
      </c>
    </row>
    <row r="23" spans="1:15" ht="13.5" customHeight="1">
      <c r="A23" s="500" t="s">
        <v>1651</v>
      </c>
      <c r="B23" s="178">
        <v>380</v>
      </c>
      <c r="C23" s="179" t="s">
        <v>2041</v>
      </c>
      <c r="D23" s="177">
        <v>10</v>
      </c>
      <c r="E23" s="180">
        <v>81.1</v>
      </c>
      <c r="F23" s="181">
        <v>180</v>
      </c>
      <c r="G23" s="181">
        <v>180</v>
      </c>
      <c r="H23" s="181">
        <v>8.5</v>
      </c>
      <c r="I23" s="181">
        <v>14</v>
      </c>
      <c r="J23" s="180">
        <v>15</v>
      </c>
      <c r="K23" s="183">
        <v>103.3</v>
      </c>
      <c r="L23" s="182">
        <v>6002</v>
      </c>
      <c r="M23" s="187">
        <v>480</v>
      </c>
      <c r="N23" s="183">
        <v>6.5</v>
      </c>
      <c r="O23" s="181">
        <v>12.5</v>
      </c>
    </row>
    <row r="24" spans="1:15" ht="13.5" customHeight="1">
      <c r="A24" s="500" t="s">
        <v>1651</v>
      </c>
      <c r="B24" s="178">
        <v>380</v>
      </c>
      <c r="C24" s="179" t="s">
        <v>2041</v>
      </c>
      <c r="D24" s="177">
        <v>15</v>
      </c>
      <c r="E24" s="180">
        <v>96</v>
      </c>
      <c r="F24" s="181">
        <v>180</v>
      </c>
      <c r="G24" s="181">
        <v>180</v>
      </c>
      <c r="H24" s="181">
        <v>8.5</v>
      </c>
      <c r="I24" s="181">
        <v>14</v>
      </c>
      <c r="J24" s="180">
        <v>15</v>
      </c>
      <c r="K24" s="183">
        <v>122.3</v>
      </c>
      <c r="L24" s="182">
        <v>6734</v>
      </c>
      <c r="M24" s="187">
        <v>497</v>
      </c>
      <c r="N24" s="183">
        <v>6</v>
      </c>
      <c r="O24" s="181">
        <v>13.5</v>
      </c>
    </row>
    <row r="25" spans="1:15" s="195" customFormat="1" ht="13.5" customHeight="1">
      <c r="A25" s="500" t="s">
        <v>1652</v>
      </c>
      <c r="B25" s="178">
        <v>390</v>
      </c>
      <c r="C25" s="179" t="s">
        <v>2041</v>
      </c>
      <c r="D25" s="177">
        <v>10</v>
      </c>
      <c r="E25" s="180">
        <v>119.5</v>
      </c>
      <c r="F25" s="181">
        <v>200</v>
      </c>
      <c r="G25" s="181">
        <v>186</v>
      </c>
      <c r="H25" s="181">
        <v>14.5</v>
      </c>
      <c r="I25" s="181">
        <v>24</v>
      </c>
      <c r="J25" s="180">
        <v>15</v>
      </c>
      <c r="K25" s="183">
        <v>152.3</v>
      </c>
      <c r="L25" s="182">
        <v>10685</v>
      </c>
      <c r="M25" s="187">
        <v>842</v>
      </c>
      <c r="N25" s="183">
        <v>8.3</v>
      </c>
      <c r="O25" s="181">
        <v>12.7</v>
      </c>
    </row>
    <row r="26" spans="1:15" ht="13.5" customHeight="1">
      <c r="A26" s="500" t="s">
        <v>1652</v>
      </c>
      <c r="B26" s="178">
        <v>390</v>
      </c>
      <c r="C26" s="179" t="s">
        <v>2041</v>
      </c>
      <c r="D26" s="177">
        <v>15</v>
      </c>
      <c r="E26" s="180">
        <v>134.8</v>
      </c>
      <c r="F26" s="181">
        <v>200</v>
      </c>
      <c r="G26" s="181">
        <v>186</v>
      </c>
      <c r="H26" s="181">
        <v>14.5</v>
      </c>
      <c r="I26" s="181">
        <v>24</v>
      </c>
      <c r="J26" s="180">
        <v>15</v>
      </c>
      <c r="K26" s="183">
        <v>171.8</v>
      </c>
      <c r="L26" s="182">
        <v>11952</v>
      </c>
      <c r="M26" s="187">
        <v>875</v>
      </c>
      <c r="N26" s="183">
        <v>7.8</v>
      </c>
      <c r="O26" s="181">
        <v>13.7</v>
      </c>
    </row>
    <row r="27" spans="1:15" s="195" customFormat="1" ht="13.5" customHeight="1">
      <c r="A27" s="500" t="s">
        <v>1652</v>
      </c>
      <c r="B27" s="178">
        <v>390</v>
      </c>
      <c r="C27" s="179" t="s">
        <v>2041</v>
      </c>
      <c r="D27" s="177">
        <v>20</v>
      </c>
      <c r="E27" s="180">
        <v>150.1</v>
      </c>
      <c r="F27" s="181">
        <v>200</v>
      </c>
      <c r="G27" s="181">
        <v>186</v>
      </c>
      <c r="H27" s="181">
        <v>14.5</v>
      </c>
      <c r="I27" s="181">
        <v>24</v>
      </c>
      <c r="J27" s="180">
        <v>15</v>
      </c>
      <c r="K27" s="183">
        <v>191.3</v>
      </c>
      <c r="L27" s="182">
        <v>13098</v>
      </c>
      <c r="M27" s="187">
        <v>904</v>
      </c>
      <c r="N27" s="183">
        <v>7.5</v>
      </c>
      <c r="O27" s="181">
        <v>14.5</v>
      </c>
    </row>
    <row r="28" spans="1:15" ht="13.5" customHeight="1">
      <c r="A28" s="500" t="s">
        <v>1652</v>
      </c>
      <c r="B28" s="178">
        <v>390</v>
      </c>
      <c r="C28" s="179" t="s">
        <v>2041</v>
      </c>
      <c r="D28" s="177">
        <v>25</v>
      </c>
      <c r="E28" s="180">
        <v>165.4</v>
      </c>
      <c r="F28" s="181">
        <v>200</v>
      </c>
      <c r="G28" s="181">
        <v>186</v>
      </c>
      <c r="H28" s="181">
        <v>14.5</v>
      </c>
      <c r="I28" s="181">
        <v>24</v>
      </c>
      <c r="J28" s="180">
        <v>15</v>
      </c>
      <c r="K28" s="183">
        <v>210.8</v>
      </c>
      <c r="L28" s="182">
        <v>14165</v>
      </c>
      <c r="M28" s="187">
        <v>932</v>
      </c>
      <c r="N28" s="183">
        <v>7.3</v>
      </c>
      <c r="O28" s="181">
        <v>15.2</v>
      </c>
    </row>
    <row r="29" spans="1:15" ht="13.5" customHeight="1">
      <c r="A29" s="500" t="s">
        <v>1653</v>
      </c>
      <c r="B29" s="178">
        <v>400</v>
      </c>
      <c r="C29" s="179" t="s">
        <v>2041</v>
      </c>
      <c r="D29" s="177">
        <v>10</v>
      </c>
      <c r="E29" s="180">
        <v>92.7</v>
      </c>
      <c r="F29" s="181">
        <v>200</v>
      </c>
      <c r="G29" s="181">
        <v>200</v>
      </c>
      <c r="H29" s="181">
        <v>9</v>
      </c>
      <c r="I29" s="181">
        <v>15</v>
      </c>
      <c r="J29" s="180">
        <v>18</v>
      </c>
      <c r="K29" s="183">
        <v>118.1</v>
      </c>
      <c r="L29" s="182">
        <v>8616</v>
      </c>
      <c r="M29" s="187">
        <v>636</v>
      </c>
      <c r="N29" s="183">
        <v>7.4</v>
      </c>
      <c r="O29" s="181">
        <v>13.6</v>
      </c>
    </row>
    <row r="30" spans="1:15" s="195" customFormat="1" ht="13.5" customHeight="1">
      <c r="A30" s="500" t="s">
        <v>1653</v>
      </c>
      <c r="B30" s="178">
        <v>400</v>
      </c>
      <c r="C30" s="179" t="s">
        <v>2041</v>
      </c>
      <c r="D30" s="177">
        <v>15</v>
      </c>
      <c r="E30" s="180">
        <v>108.4</v>
      </c>
      <c r="F30" s="181">
        <v>200</v>
      </c>
      <c r="G30" s="181">
        <v>200</v>
      </c>
      <c r="H30" s="181">
        <v>9</v>
      </c>
      <c r="I30" s="181">
        <v>15</v>
      </c>
      <c r="J30" s="180">
        <v>18</v>
      </c>
      <c r="K30" s="183">
        <v>138.1</v>
      </c>
      <c r="L30" s="182">
        <v>9628</v>
      </c>
      <c r="M30" s="187">
        <v>656</v>
      </c>
      <c r="N30" s="183">
        <v>6.8</v>
      </c>
      <c r="O30" s="181">
        <v>14.7</v>
      </c>
    </row>
    <row r="31" spans="1:15" s="195" customFormat="1" ht="13.5" customHeight="1">
      <c r="A31" s="500" t="s">
        <v>1654</v>
      </c>
      <c r="B31" s="178">
        <v>410</v>
      </c>
      <c r="C31" s="179" t="s">
        <v>2041</v>
      </c>
      <c r="D31" s="177">
        <v>10</v>
      </c>
      <c r="E31" s="180">
        <v>135.2</v>
      </c>
      <c r="F31" s="181">
        <v>220</v>
      </c>
      <c r="G31" s="181">
        <v>206</v>
      </c>
      <c r="H31" s="181">
        <v>15</v>
      </c>
      <c r="I31" s="181">
        <v>25</v>
      </c>
      <c r="J31" s="180">
        <v>18</v>
      </c>
      <c r="K31" s="183">
        <v>172.3</v>
      </c>
      <c r="L31" s="182">
        <v>14777</v>
      </c>
      <c r="M31" s="187">
        <v>1076</v>
      </c>
      <c r="N31" s="183">
        <v>9.3</v>
      </c>
      <c r="O31" s="181">
        <v>13.7</v>
      </c>
    </row>
    <row r="32" spans="1:15" ht="13.5" customHeight="1">
      <c r="A32" s="500" t="s">
        <v>1654</v>
      </c>
      <c r="B32" s="178">
        <v>410</v>
      </c>
      <c r="C32" s="179" t="s">
        <v>2041</v>
      </c>
      <c r="D32" s="177">
        <v>15</v>
      </c>
      <c r="E32" s="180">
        <v>151.3</v>
      </c>
      <c r="F32" s="181">
        <v>220</v>
      </c>
      <c r="G32" s="181">
        <v>206</v>
      </c>
      <c r="H32" s="181">
        <v>15</v>
      </c>
      <c r="I32" s="181">
        <v>25</v>
      </c>
      <c r="J32" s="180">
        <v>18</v>
      </c>
      <c r="K32" s="183">
        <v>192.8</v>
      </c>
      <c r="L32" s="182">
        <v>16436</v>
      </c>
      <c r="M32" s="187">
        <v>1114</v>
      </c>
      <c r="N32" s="183">
        <v>8.8</v>
      </c>
      <c r="O32" s="181">
        <v>14.7</v>
      </c>
    </row>
    <row r="33" spans="1:15" s="195" customFormat="1" ht="13.5" customHeight="1">
      <c r="A33" s="500" t="s">
        <v>1654</v>
      </c>
      <c r="B33" s="178">
        <v>410</v>
      </c>
      <c r="C33" s="179" t="s">
        <v>2041</v>
      </c>
      <c r="D33" s="177">
        <v>20</v>
      </c>
      <c r="E33" s="180">
        <v>167.4</v>
      </c>
      <c r="F33" s="181">
        <v>220</v>
      </c>
      <c r="G33" s="181">
        <v>206</v>
      </c>
      <c r="H33" s="181">
        <v>15</v>
      </c>
      <c r="I33" s="181">
        <v>25</v>
      </c>
      <c r="J33" s="180">
        <v>18</v>
      </c>
      <c r="K33" s="183">
        <v>213.3</v>
      </c>
      <c r="L33" s="182">
        <v>17937</v>
      </c>
      <c r="M33" s="187">
        <v>1149</v>
      </c>
      <c r="N33" s="183">
        <v>8.4</v>
      </c>
      <c r="O33" s="181">
        <v>15.6</v>
      </c>
    </row>
    <row r="34" spans="1:15" ht="13.5" customHeight="1">
      <c r="A34" s="500" t="s">
        <v>1654</v>
      </c>
      <c r="B34" s="178">
        <v>410</v>
      </c>
      <c r="C34" s="179" t="s">
        <v>2041</v>
      </c>
      <c r="D34" s="177">
        <v>25</v>
      </c>
      <c r="E34" s="180">
        <v>183.5</v>
      </c>
      <c r="F34" s="181">
        <v>220</v>
      </c>
      <c r="G34" s="181">
        <v>206</v>
      </c>
      <c r="H34" s="181">
        <v>15</v>
      </c>
      <c r="I34" s="181">
        <v>25</v>
      </c>
      <c r="J34" s="180">
        <v>18</v>
      </c>
      <c r="K34" s="183">
        <v>233.8</v>
      </c>
      <c r="L34" s="182">
        <v>19333</v>
      </c>
      <c r="M34" s="187">
        <v>1181</v>
      </c>
      <c r="N34" s="183">
        <v>8.1</v>
      </c>
      <c r="O34" s="181">
        <v>16.4</v>
      </c>
    </row>
    <row r="35" spans="1:15" s="195" customFormat="1" ht="13.5" customHeight="1">
      <c r="A35" s="500" t="s">
        <v>1654</v>
      </c>
      <c r="B35" s="178">
        <v>410</v>
      </c>
      <c r="C35" s="179" t="s">
        <v>2041</v>
      </c>
      <c r="D35" s="177">
        <v>30</v>
      </c>
      <c r="E35" s="180">
        <v>199.6</v>
      </c>
      <c r="F35" s="181">
        <v>220</v>
      </c>
      <c r="G35" s="181">
        <v>206</v>
      </c>
      <c r="H35" s="181">
        <v>15</v>
      </c>
      <c r="I35" s="181">
        <v>25</v>
      </c>
      <c r="J35" s="180">
        <v>18</v>
      </c>
      <c r="K35" s="183">
        <v>254.3</v>
      </c>
      <c r="L35" s="182">
        <v>20656</v>
      </c>
      <c r="M35" s="187">
        <v>1212</v>
      </c>
      <c r="N35" s="183">
        <v>8</v>
      </c>
      <c r="O35" s="181">
        <v>17</v>
      </c>
    </row>
    <row r="36" spans="1:15" ht="13.5" customHeight="1">
      <c r="A36" s="500" t="s">
        <v>1655</v>
      </c>
      <c r="B36" s="178">
        <v>420</v>
      </c>
      <c r="C36" s="179" t="s">
        <v>2041</v>
      </c>
      <c r="D36" s="177">
        <v>10</v>
      </c>
      <c r="E36" s="180">
        <v>104.4</v>
      </c>
      <c r="F36" s="181">
        <v>220</v>
      </c>
      <c r="G36" s="181">
        <v>220</v>
      </c>
      <c r="H36" s="181">
        <v>9.5</v>
      </c>
      <c r="I36" s="181">
        <v>16</v>
      </c>
      <c r="J36" s="180">
        <v>18</v>
      </c>
      <c r="K36" s="183">
        <v>133</v>
      </c>
      <c r="L36" s="182">
        <v>11895</v>
      </c>
      <c r="M36" s="187">
        <v>813</v>
      </c>
      <c r="N36" s="183">
        <v>8.4</v>
      </c>
      <c r="O36" s="181">
        <v>14.6</v>
      </c>
    </row>
    <row r="37" spans="1:15" s="195" customFormat="1" ht="13.5" customHeight="1">
      <c r="A37" s="500" t="s">
        <v>1655</v>
      </c>
      <c r="B37" s="178">
        <v>420</v>
      </c>
      <c r="C37" s="179" t="s">
        <v>2041</v>
      </c>
      <c r="D37" s="177">
        <v>15</v>
      </c>
      <c r="E37" s="180">
        <v>120.9</v>
      </c>
      <c r="F37" s="181">
        <v>220</v>
      </c>
      <c r="G37" s="181">
        <v>220</v>
      </c>
      <c r="H37" s="181">
        <v>9.5</v>
      </c>
      <c r="I37" s="181">
        <v>16</v>
      </c>
      <c r="J37" s="180">
        <v>18</v>
      </c>
      <c r="K37" s="183">
        <v>154</v>
      </c>
      <c r="L37" s="182">
        <v>13243</v>
      </c>
      <c r="M37" s="187">
        <v>838</v>
      </c>
      <c r="N37" s="183">
        <v>7.7</v>
      </c>
      <c r="O37" s="181">
        <v>15.8</v>
      </c>
    </row>
    <row r="38" spans="1:15" ht="13.5" customHeight="1">
      <c r="A38" s="500" t="s">
        <v>1655</v>
      </c>
      <c r="B38" s="178">
        <v>420</v>
      </c>
      <c r="C38" s="179" t="s">
        <v>2041</v>
      </c>
      <c r="D38" s="177">
        <v>20</v>
      </c>
      <c r="E38" s="180">
        <v>137.4</v>
      </c>
      <c r="F38" s="181">
        <v>220</v>
      </c>
      <c r="G38" s="181">
        <v>220</v>
      </c>
      <c r="H38" s="181">
        <v>9.5</v>
      </c>
      <c r="I38" s="181">
        <v>16</v>
      </c>
      <c r="J38" s="180">
        <v>18</v>
      </c>
      <c r="K38" s="183">
        <v>175</v>
      </c>
      <c r="L38" s="182">
        <v>14410</v>
      </c>
      <c r="M38" s="187">
        <v>860</v>
      </c>
      <c r="N38" s="183">
        <v>7.2</v>
      </c>
      <c r="O38" s="181">
        <v>16.8</v>
      </c>
    </row>
    <row r="39" spans="1:15" s="195" customFormat="1" ht="13.5" customHeight="1">
      <c r="A39" s="500" t="s">
        <v>1800</v>
      </c>
      <c r="B39" s="178">
        <v>430</v>
      </c>
      <c r="C39" s="179" t="s">
        <v>2041</v>
      </c>
      <c r="D39" s="177">
        <v>10</v>
      </c>
      <c r="E39" s="180">
        <v>151.1</v>
      </c>
      <c r="F39" s="181">
        <v>240</v>
      </c>
      <c r="G39" s="181">
        <v>226</v>
      </c>
      <c r="H39" s="181">
        <v>15.5</v>
      </c>
      <c r="I39" s="181">
        <v>26</v>
      </c>
      <c r="J39" s="180">
        <v>18</v>
      </c>
      <c r="K39" s="183">
        <v>192.4</v>
      </c>
      <c r="L39" s="182">
        <v>19826</v>
      </c>
      <c r="M39" s="187">
        <v>1340</v>
      </c>
      <c r="N39" s="183">
        <v>10.2</v>
      </c>
      <c r="O39" s="181">
        <v>14.8</v>
      </c>
    </row>
    <row r="40" spans="1:15" s="195" customFormat="1" ht="13.5" customHeight="1">
      <c r="A40" s="500" t="s">
        <v>1800</v>
      </c>
      <c r="B40" s="178">
        <v>430</v>
      </c>
      <c r="C40" s="179" t="s">
        <v>2041</v>
      </c>
      <c r="D40" s="177">
        <v>15</v>
      </c>
      <c r="E40" s="180">
        <v>167.9</v>
      </c>
      <c r="F40" s="181">
        <v>240</v>
      </c>
      <c r="G40" s="181">
        <v>226</v>
      </c>
      <c r="H40" s="181">
        <v>15.5</v>
      </c>
      <c r="I40" s="181">
        <v>26</v>
      </c>
      <c r="J40" s="180">
        <v>18</v>
      </c>
      <c r="K40" s="183">
        <v>213.9</v>
      </c>
      <c r="L40" s="182">
        <v>21941</v>
      </c>
      <c r="M40" s="187">
        <v>1385</v>
      </c>
      <c r="N40" s="183">
        <v>9.7</v>
      </c>
      <c r="O40" s="181">
        <v>15.8</v>
      </c>
    </row>
    <row r="41" spans="1:15" ht="13.5" customHeight="1">
      <c r="A41" s="500" t="s">
        <v>1800</v>
      </c>
      <c r="B41" s="178">
        <v>430</v>
      </c>
      <c r="C41" s="179" t="s">
        <v>2041</v>
      </c>
      <c r="D41" s="177">
        <v>20</v>
      </c>
      <c r="E41" s="180">
        <v>184.8</v>
      </c>
      <c r="F41" s="181">
        <v>240</v>
      </c>
      <c r="G41" s="181">
        <v>226</v>
      </c>
      <c r="H41" s="181">
        <v>15.5</v>
      </c>
      <c r="I41" s="181">
        <v>26</v>
      </c>
      <c r="J41" s="180">
        <v>18</v>
      </c>
      <c r="K41" s="183">
        <v>235.4</v>
      </c>
      <c r="L41" s="182">
        <v>23859</v>
      </c>
      <c r="M41" s="187">
        <v>1425</v>
      </c>
      <c r="N41" s="183">
        <v>9.3</v>
      </c>
      <c r="O41" s="181">
        <v>16.7</v>
      </c>
    </row>
    <row r="42" spans="1:15" ht="13.5" customHeight="1">
      <c r="A42" s="500" t="s">
        <v>1800</v>
      </c>
      <c r="B42" s="178">
        <v>430</v>
      </c>
      <c r="C42" s="179" t="s">
        <v>2041</v>
      </c>
      <c r="D42" s="177">
        <v>25</v>
      </c>
      <c r="E42" s="180">
        <v>201.7</v>
      </c>
      <c r="F42" s="181">
        <v>240</v>
      </c>
      <c r="G42" s="181">
        <v>226</v>
      </c>
      <c r="H42" s="181">
        <v>15.5</v>
      </c>
      <c r="I42" s="181">
        <v>26</v>
      </c>
      <c r="J42" s="180">
        <v>18</v>
      </c>
      <c r="K42" s="183">
        <v>256.9</v>
      </c>
      <c r="L42" s="182">
        <v>25638</v>
      </c>
      <c r="M42" s="187">
        <v>1461</v>
      </c>
      <c r="N42" s="183">
        <v>9</v>
      </c>
      <c r="O42" s="181">
        <v>17.5</v>
      </c>
    </row>
    <row r="43" spans="1:15" s="195" customFormat="1" ht="13.5" customHeight="1">
      <c r="A43" s="500" t="s">
        <v>1800</v>
      </c>
      <c r="B43" s="178">
        <v>430</v>
      </c>
      <c r="C43" s="179" t="s">
        <v>2041</v>
      </c>
      <c r="D43" s="177">
        <v>30</v>
      </c>
      <c r="E43" s="180">
        <v>218.6</v>
      </c>
      <c r="F43" s="181">
        <v>240</v>
      </c>
      <c r="G43" s="181">
        <v>226</v>
      </c>
      <c r="H43" s="181">
        <v>15.5</v>
      </c>
      <c r="I43" s="181">
        <v>26</v>
      </c>
      <c r="J43" s="180">
        <v>18</v>
      </c>
      <c r="K43" s="183">
        <v>278.4</v>
      </c>
      <c r="L43" s="182">
        <v>27320</v>
      </c>
      <c r="M43" s="187">
        <v>1497</v>
      </c>
      <c r="N43" s="183">
        <v>8.7</v>
      </c>
      <c r="O43" s="181">
        <v>18.3</v>
      </c>
    </row>
    <row r="44" spans="1:15" s="195" customFormat="1" ht="13.5" customHeight="1">
      <c r="A44" s="500" t="s">
        <v>1801</v>
      </c>
      <c r="B44" s="178">
        <v>440</v>
      </c>
      <c r="C44" s="179" t="s">
        <v>2041</v>
      </c>
      <c r="D44" s="177">
        <v>10</v>
      </c>
      <c r="E44" s="180">
        <v>117.7</v>
      </c>
      <c r="F44" s="181">
        <v>240</v>
      </c>
      <c r="G44" s="181">
        <v>240</v>
      </c>
      <c r="H44" s="181">
        <v>10</v>
      </c>
      <c r="I44" s="181">
        <v>17</v>
      </c>
      <c r="J44" s="180">
        <v>21</v>
      </c>
      <c r="K44" s="183">
        <v>150</v>
      </c>
      <c r="L44" s="182">
        <v>16121</v>
      </c>
      <c r="M44" s="187">
        <v>1029</v>
      </c>
      <c r="N44" s="183">
        <v>9.3</v>
      </c>
      <c r="O44" s="181">
        <v>15.7</v>
      </c>
    </row>
    <row r="45" spans="1:15" ht="13.5" customHeight="1">
      <c r="A45" s="500" t="s">
        <v>1801</v>
      </c>
      <c r="B45" s="178">
        <v>440</v>
      </c>
      <c r="C45" s="179" t="s">
        <v>2041</v>
      </c>
      <c r="D45" s="177">
        <v>15</v>
      </c>
      <c r="E45" s="180">
        <v>135</v>
      </c>
      <c r="F45" s="181">
        <v>240</v>
      </c>
      <c r="G45" s="181">
        <v>240</v>
      </c>
      <c r="H45" s="181">
        <v>10</v>
      </c>
      <c r="I45" s="181">
        <v>17</v>
      </c>
      <c r="J45" s="180">
        <v>21</v>
      </c>
      <c r="K45" s="183">
        <v>172</v>
      </c>
      <c r="L45" s="182">
        <v>17883</v>
      </c>
      <c r="M45" s="187">
        <v>1059</v>
      </c>
      <c r="N45" s="183">
        <v>8.6</v>
      </c>
      <c r="O45" s="181">
        <v>16.9</v>
      </c>
    </row>
    <row r="46" spans="1:15" s="195" customFormat="1" ht="13.5" customHeight="1">
      <c r="A46" s="500" t="s">
        <v>1801</v>
      </c>
      <c r="B46" s="178">
        <v>440</v>
      </c>
      <c r="C46" s="179" t="s">
        <v>2041</v>
      </c>
      <c r="D46" s="177">
        <v>20</v>
      </c>
      <c r="E46" s="180">
        <v>152.3</v>
      </c>
      <c r="F46" s="181">
        <v>240</v>
      </c>
      <c r="G46" s="181">
        <v>240</v>
      </c>
      <c r="H46" s="181">
        <v>10</v>
      </c>
      <c r="I46" s="181">
        <v>17</v>
      </c>
      <c r="J46" s="180">
        <v>21</v>
      </c>
      <c r="K46" s="183">
        <v>194</v>
      </c>
      <c r="L46" s="182">
        <v>19414</v>
      </c>
      <c r="M46" s="187">
        <v>1085</v>
      </c>
      <c r="N46" s="183">
        <v>8.1</v>
      </c>
      <c r="O46" s="181">
        <v>17.9</v>
      </c>
    </row>
    <row r="47" spans="1:15" ht="13.5" customHeight="1">
      <c r="A47" s="500" t="s">
        <v>1802</v>
      </c>
      <c r="B47" s="178">
        <v>450</v>
      </c>
      <c r="C47" s="179" t="s">
        <v>2041</v>
      </c>
      <c r="D47" s="177">
        <v>10</v>
      </c>
      <c r="E47" s="180">
        <v>192</v>
      </c>
      <c r="F47" s="181">
        <v>270</v>
      </c>
      <c r="G47" s="181">
        <v>248</v>
      </c>
      <c r="H47" s="181">
        <v>18</v>
      </c>
      <c r="I47" s="181">
        <v>32</v>
      </c>
      <c r="J47" s="180">
        <v>21</v>
      </c>
      <c r="K47" s="183">
        <v>244.6</v>
      </c>
      <c r="L47" s="182">
        <v>31491</v>
      </c>
      <c r="M47" s="187">
        <v>1959</v>
      </c>
      <c r="N47" s="183">
        <v>11.9</v>
      </c>
      <c r="O47" s="181">
        <v>16.1</v>
      </c>
    </row>
    <row r="48" spans="1:15" ht="13.5" customHeight="1">
      <c r="A48" s="500" t="s">
        <v>1802</v>
      </c>
      <c r="B48" s="178">
        <v>450</v>
      </c>
      <c r="C48" s="179" t="s">
        <v>2041</v>
      </c>
      <c r="D48" s="177">
        <v>15</v>
      </c>
      <c r="E48" s="180">
        <v>209.7</v>
      </c>
      <c r="F48" s="181">
        <v>270</v>
      </c>
      <c r="G48" s="181">
        <v>248</v>
      </c>
      <c r="H48" s="181">
        <v>18</v>
      </c>
      <c r="I48" s="181">
        <v>32</v>
      </c>
      <c r="J48" s="180">
        <v>21</v>
      </c>
      <c r="K48" s="183">
        <v>267.1</v>
      </c>
      <c r="L48" s="182">
        <v>34545</v>
      </c>
      <c r="M48" s="187">
        <v>2020</v>
      </c>
      <c r="N48" s="183">
        <v>11.4</v>
      </c>
      <c r="O48" s="181">
        <v>17.1</v>
      </c>
    </row>
    <row r="49" spans="1:15" s="195" customFormat="1" ht="13.5" customHeight="1">
      <c r="A49" s="500" t="s">
        <v>1802</v>
      </c>
      <c r="B49" s="178">
        <v>450</v>
      </c>
      <c r="C49" s="179" t="s">
        <v>2041</v>
      </c>
      <c r="D49" s="177">
        <v>20</v>
      </c>
      <c r="E49" s="180">
        <v>227.3</v>
      </c>
      <c r="F49" s="181">
        <v>270</v>
      </c>
      <c r="G49" s="181">
        <v>248</v>
      </c>
      <c r="H49" s="181">
        <v>18</v>
      </c>
      <c r="I49" s="181">
        <v>32</v>
      </c>
      <c r="J49" s="180">
        <v>21</v>
      </c>
      <c r="K49" s="183">
        <v>289.6</v>
      </c>
      <c r="L49" s="182">
        <v>37361</v>
      </c>
      <c r="M49" s="187">
        <v>2075</v>
      </c>
      <c r="N49" s="183">
        <v>11</v>
      </c>
      <c r="O49" s="181">
        <v>18</v>
      </c>
    </row>
    <row r="50" spans="1:15" ht="13.5" customHeight="1">
      <c r="A50" s="500" t="s">
        <v>1802</v>
      </c>
      <c r="B50" s="178">
        <v>450</v>
      </c>
      <c r="C50" s="179" t="s">
        <v>2041</v>
      </c>
      <c r="D50" s="177">
        <v>25</v>
      </c>
      <c r="E50" s="180">
        <v>245</v>
      </c>
      <c r="F50" s="181">
        <v>270</v>
      </c>
      <c r="G50" s="181">
        <v>248</v>
      </c>
      <c r="H50" s="181">
        <v>18</v>
      </c>
      <c r="I50" s="181">
        <v>32</v>
      </c>
      <c r="J50" s="180">
        <v>21</v>
      </c>
      <c r="K50" s="183">
        <v>312.1</v>
      </c>
      <c r="L50" s="182">
        <v>40001</v>
      </c>
      <c r="M50" s="187">
        <v>2126</v>
      </c>
      <c r="N50" s="183">
        <v>10.7</v>
      </c>
      <c r="O50" s="181">
        <v>18.8</v>
      </c>
    </row>
    <row r="51" spans="1:15" s="195" customFormat="1" ht="13.5" customHeight="1">
      <c r="A51" s="500" t="s">
        <v>1802</v>
      </c>
      <c r="B51" s="178">
        <v>450</v>
      </c>
      <c r="C51" s="179" t="s">
        <v>2041</v>
      </c>
      <c r="D51" s="177">
        <v>30</v>
      </c>
      <c r="E51" s="180">
        <v>262.6</v>
      </c>
      <c r="F51" s="181">
        <v>270</v>
      </c>
      <c r="G51" s="181">
        <v>248</v>
      </c>
      <c r="H51" s="181">
        <v>18</v>
      </c>
      <c r="I51" s="181">
        <v>32</v>
      </c>
      <c r="J51" s="180">
        <v>21</v>
      </c>
      <c r="K51" s="183">
        <v>334.6</v>
      </c>
      <c r="L51" s="182">
        <v>42510</v>
      </c>
      <c r="M51" s="187">
        <v>2174</v>
      </c>
      <c r="N51" s="183">
        <v>10.4</v>
      </c>
      <c r="O51" s="181">
        <v>19.6</v>
      </c>
    </row>
    <row r="52" spans="1:15" ht="13.5" customHeight="1">
      <c r="A52" s="500" t="s">
        <v>1802</v>
      </c>
      <c r="B52" s="178">
        <v>450</v>
      </c>
      <c r="C52" s="179" t="s">
        <v>2041</v>
      </c>
      <c r="D52" s="177">
        <v>35</v>
      </c>
      <c r="E52" s="180">
        <v>280.3</v>
      </c>
      <c r="F52" s="181">
        <v>270</v>
      </c>
      <c r="G52" s="181">
        <v>248</v>
      </c>
      <c r="H52" s="181">
        <v>18</v>
      </c>
      <c r="I52" s="181">
        <v>32</v>
      </c>
      <c r="J52" s="180">
        <v>21</v>
      </c>
      <c r="K52" s="183">
        <v>357.1</v>
      </c>
      <c r="L52" s="182">
        <v>44923</v>
      </c>
      <c r="M52" s="187">
        <v>2221</v>
      </c>
      <c r="N52" s="183">
        <v>10.3</v>
      </c>
      <c r="O52" s="181">
        <v>20.2</v>
      </c>
    </row>
    <row r="53" spans="1:15" ht="13.5" customHeight="1">
      <c r="A53" s="500" t="s">
        <v>1802</v>
      </c>
      <c r="B53" s="178">
        <v>450</v>
      </c>
      <c r="C53" s="179" t="s">
        <v>2041</v>
      </c>
      <c r="D53" s="177">
        <v>40</v>
      </c>
      <c r="E53" s="180">
        <v>298</v>
      </c>
      <c r="F53" s="181">
        <v>270</v>
      </c>
      <c r="G53" s="181">
        <v>248</v>
      </c>
      <c r="H53" s="181">
        <v>18</v>
      </c>
      <c r="I53" s="181">
        <v>32</v>
      </c>
      <c r="J53" s="180">
        <v>21</v>
      </c>
      <c r="K53" s="183">
        <v>379.6</v>
      </c>
      <c r="L53" s="182">
        <v>47268</v>
      </c>
      <c r="M53" s="187">
        <v>2267</v>
      </c>
      <c r="N53" s="183">
        <v>10.1</v>
      </c>
      <c r="O53" s="181">
        <v>20.9</v>
      </c>
    </row>
    <row r="54" spans="1:15" ht="13.5" customHeight="1">
      <c r="A54" s="500" t="s">
        <v>1803</v>
      </c>
      <c r="B54" s="178">
        <v>460</v>
      </c>
      <c r="C54" s="179" t="s">
        <v>2041</v>
      </c>
      <c r="D54" s="177">
        <v>10</v>
      </c>
      <c r="E54" s="180">
        <v>129.1</v>
      </c>
      <c r="F54" s="181">
        <v>260</v>
      </c>
      <c r="G54" s="181">
        <v>260</v>
      </c>
      <c r="H54" s="181">
        <v>10</v>
      </c>
      <c r="I54" s="181">
        <v>17.5</v>
      </c>
      <c r="J54" s="180">
        <v>24</v>
      </c>
      <c r="K54" s="183">
        <v>164.4</v>
      </c>
      <c r="L54" s="182">
        <v>20962</v>
      </c>
      <c r="M54" s="187">
        <v>1249</v>
      </c>
      <c r="N54" s="183">
        <v>10.2</v>
      </c>
      <c r="O54" s="181">
        <v>16.8</v>
      </c>
    </row>
    <row r="55" spans="1:15" s="195" customFormat="1" ht="13.5" customHeight="1">
      <c r="A55" s="500" t="s">
        <v>1803</v>
      </c>
      <c r="B55" s="178">
        <v>460</v>
      </c>
      <c r="C55" s="179" t="s">
        <v>2041</v>
      </c>
      <c r="D55" s="177">
        <v>15</v>
      </c>
      <c r="E55" s="180">
        <v>147.1</v>
      </c>
      <c r="F55" s="181">
        <v>260</v>
      </c>
      <c r="G55" s="181">
        <v>260</v>
      </c>
      <c r="H55" s="181">
        <v>10</v>
      </c>
      <c r="I55" s="181">
        <v>17.5</v>
      </c>
      <c r="J55" s="180">
        <v>24</v>
      </c>
      <c r="K55" s="183">
        <v>187.4</v>
      </c>
      <c r="L55" s="182">
        <v>23176</v>
      </c>
      <c r="M55" s="187">
        <v>1283</v>
      </c>
      <c r="N55" s="183">
        <v>9.4</v>
      </c>
      <c r="O55" s="181">
        <v>18.1</v>
      </c>
    </row>
    <row r="56" spans="1:15" ht="13.5" customHeight="1">
      <c r="A56" s="500" t="s">
        <v>1803</v>
      </c>
      <c r="B56" s="178">
        <v>460</v>
      </c>
      <c r="C56" s="179" t="s">
        <v>2041</v>
      </c>
      <c r="D56" s="177">
        <v>20</v>
      </c>
      <c r="E56" s="180">
        <v>165.2</v>
      </c>
      <c r="F56" s="181">
        <v>260</v>
      </c>
      <c r="G56" s="181">
        <v>260</v>
      </c>
      <c r="H56" s="181">
        <v>10</v>
      </c>
      <c r="I56" s="181">
        <v>17.5</v>
      </c>
      <c r="J56" s="180">
        <v>24</v>
      </c>
      <c r="K56" s="183">
        <v>210.4</v>
      </c>
      <c r="L56" s="182">
        <v>25099</v>
      </c>
      <c r="M56" s="187">
        <v>1313</v>
      </c>
      <c r="N56" s="183">
        <v>8.9</v>
      </c>
      <c r="O56" s="181">
        <v>19.1</v>
      </c>
    </row>
    <row r="57" spans="1:15" ht="13.5" customHeight="1">
      <c r="A57" s="500" t="s">
        <v>1804</v>
      </c>
      <c r="B57" s="178">
        <v>470</v>
      </c>
      <c r="C57" s="179" t="s">
        <v>2041</v>
      </c>
      <c r="D57" s="177">
        <v>10</v>
      </c>
      <c r="E57" s="180">
        <v>209.3</v>
      </c>
      <c r="F57" s="181">
        <v>290</v>
      </c>
      <c r="G57" s="181">
        <v>268</v>
      </c>
      <c r="H57" s="181">
        <v>18</v>
      </c>
      <c r="I57" s="181">
        <v>32.5</v>
      </c>
      <c r="J57" s="180">
        <v>24</v>
      </c>
      <c r="K57" s="183">
        <v>266.6</v>
      </c>
      <c r="L57" s="182">
        <v>40022</v>
      </c>
      <c r="M57" s="187">
        <v>2334</v>
      </c>
      <c r="N57" s="183">
        <v>12.9</v>
      </c>
      <c r="O57" s="181">
        <v>17.1</v>
      </c>
    </row>
    <row r="58" spans="1:15" s="195" customFormat="1" ht="13.5" customHeight="1">
      <c r="A58" s="500" t="s">
        <v>1804</v>
      </c>
      <c r="B58" s="178">
        <v>470</v>
      </c>
      <c r="C58" s="179" t="s">
        <v>2041</v>
      </c>
      <c r="D58" s="177">
        <v>15</v>
      </c>
      <c r="E58" s="180">
        <v>227.8</v>
      </c>
      <c r="F58" s="181">
        <v>290</v>
      </c>
      <c r="G58" s="181">
        <v>268</v>
      </c>
      <c r="H58" s="181">
        <v>18</v>
      </c>
      <c r="I58" s="181">
        <v>32.5</v>
      </c>
      <c r="J58" s="180">
        <v>24</v>
      </c>
      <c r="K58" s="183">
        <v>290.1</v>
      </c>
      <c r="L58" s="182">
        <v>43732</v>
      </c>
      <c r="M58" s="187">
        <v>2402</v>
      </c>
      <c r="N58" s="183">
        <v>12.3</v>
      </c>
      <c r="O58" s="181">
        <v>18.2</v>
      </c>
    </row>
    <row r="59" spans="1:15" ht="13.5" customHeight="1">
      <c r="A59" s="500" t="s">
        <v>1804</v>
      </c>
      <c r="B59" s="178">
        <v>470</v>
      </c>
      <c r="C59" s="179" t="s">
        <v>2041</v>
      </c>
      <c r="D59" s="177">
        <v>20</v>
      </c>
      <c r="E59" s="180">
        <v>246.2</v>
      </c>
      <c r="F59" s="181">
        <v>290</v>
      </c>
      <c r="G59" s="181">
        <v>268</v>
      </c>
      <c r="H59" s="181">
        <v>18</v>
      </c>
      <c r="I59" s="181">
        <v>32.5</v>
      </c>
      <c r="J59" s="180">
        <v>24</v>
      </c>
      <c r="K59" s="183">
        <v>313.6</v>
      </c>
      <c r="L59" s="182">
        <v>47153</v>
      </c>
      <c r="M59" s="187">
        <v>2463</v>
      </c>
      <c r="N59" s="183">
        <v>11.9</v>
      </c>
      <c r="O59" s="181">
        <v>19.1</v>
      </c>
    </row>
    <row r="60" spans="1:15" ht="13.5" customHeight="1">
      <c r="A60" s="500" t="s">
        <v>1804</v>
      </c>
      <c r="B60" s="178">
        <v>470</v>
      </c>
      <c r="C60" s="179" t="s">
        <v>2041</v>
      </c>
      <c r="D60" s="177">
        <v>25</v>
      </c>
      <c r="E60" s="180">
        <v>264.7</v>
      </c>
      <c r="F60" s="181">
        <v>290</v>
      </c>
      <c r="G60" s="181">
        <v>268</v>
      </c>
      <c r="H60" s="181">
        <v>18</v>
      </c>
      <c r="I60" s="181">
        <v>32.5</v>
      </c>
      <c r="J60" s="180">
        <v>24</v>
      </c>
      <c r="K60" s="183">
        <v>337.1</v>
      </c>
      <c r="L60" s="182">
        <v>50357</v>
      </c>
      <c r="M60" s="187">
        <v>2519</v>
      </c>
      <c r="N60" s="183">
        <v>11.5</v>
      </c>
      <c r="O60" s="181">
        <v>20</v>
      </c>
    </row>
    <row r="61" spans="1:15" s="195" customFormat="1" ht="13.5" customHeight="1">
      <c r="A61" s="500" t="s">
        <v>1804</v>
      </c>
      <c r="B61" s="178">
        <v>470</v>
      </c>
      <c r="C61" s="179" t="s">
        <v>2041</v>
      </c>
      <c r="D61" s="177">
        <v>30</v>
      </c>
      <c r="E61" s="180">
        <v>283.1</v>
      </c>
      <c r="F61" s="181">
        <v>290</v>
      </c>
      <c r="G61" s="181">
        <v>268</v>
      </c>
      <c r="H61" s="181">
        <v>18</v>
      </c>
      <c r="I61" s="181">
        <v>32.5</v>
      </c>
      <c r="J61" s="180">
        <v>24</v>
      </c>
      <c r="K61" s="183">
        <v>360.6</v>
      </c>
      <c r="L61" s="182">
        <v>53396</v>
      </c>
      <c r="M61" s="187">
        <v>2573</v>
      </c>
      <c r="N61" s="183">
        <v>11.2</v>
      </c>
      <c r="O61" s="181">
        <v>20.8</v>
      </c>
    </row>
    <row r="62" spans="1:15" s="195" customFormat="1" ht="13.5" customHeight="1">
      <c r="A62" s="500" t="s">
        <v>1804</v>
      </c>
      <c r="B62" s="178">
        <v>470</v>
      </c>
      <c r="C62" s="179" t="s">
        <v>2041</v>
      </c>
      <c r="D62" s="177">
        <v>35</v>
      </c>
      <c r="E62" s="180">
        <v>301.6</v>
      </c>
      <c r="F62" s="181">
        <v>290</v>
      </c>
      <c r="G62" s="181">
        <v>268</v>
      </c>
      <c r="H62" s="181">
        <v>18</v>
      </c>
      <c r="I62" s="181">
        <v>32.5</v>
      </c>
      <c r="J62" s="180">
        <v>24</v>
      </c>
      <c r="K62" s="183">
        <v>384.1</v>
      </c>
      <c r="L62" s="182">
        <v>56312</v>
      </c>
      <c r="M62" s="187">
        <v>2624</v>
      </c>
      <c r="N62" s="183">
        <v>11</v>
      </c>
      <c r="O62" s="181">
        <v>21.5</v>
      </c>
    </row>
    <row r="63" spans="1:15" s="195" customFormat="1" ht="13.5" customHeight="1">
      <c r="A63" s="500" t="s">
        <v>1804</v>
      </c>
      <c r="B63" s="178">
        <v>470</v>
      </c>
      <c r="C63" s="179" t="s">
        <v>2041</v>
      </c>
      <c r="D63" s="177">
        <v>40</v>
      </c>
      <c r="E63" s="180">
        <v>320</v>
      </c>
      <c r="F63" s="181">
        <v>290</v>
      </c>
      <c r="G63" s="181">
        <v>268</v>
      </c>
      <c r="H63" s="181">
        <v>18</v>
      </c>
      <c r="I63" s="181">
        <v>32.5</v>
      </c>
      <c r="J63" s="180">
        <v>24</v>
      </c>
      <c r="K63" s="183">
        <v>407.6</v>
      </c>
      <c r="L63" s="182">
        <v>59136</v>
      </c>
      <c r="M63" s="187">
        <v>2675</v>
      </c>
      <c r="N63" s="183">
        <v>10.9</v>
      </c>
      <c r="O63" s="181">
        <v>22.1</v>
      </c>
    </row>
    <row r="64" spans="1:15" ht="13.5" customHeight="1">
      <c r="A64" s="500" t="s">
        <v>1805</v>
      </c>
      <c r="B64" s="178">
        <v>480</v>
      </c>
      <c r="C64" s="179" t="s">
        <v>2041</v>
      </c>
      <c r="D64" s="177">
        <v>10</v>
      </c>
      <c r="E64" s="180">
        <v>140.8</v>
      </c>
      <c r="F64" s="181">
        <v>280</v>
      </c>
      <c r="G64" s="181">
        <v>280</v>
      </c>
      <c r="H64" s="181">
        <v>10.5</v>
      </c>
      <c r="I64" s="181">
        <v>18</v>
      </c>
      <c r="J64" s="180">
        <v>24</v>
      </c>
      <c r="K64" s="183">
        <v>179.4</v>
      </c>
      <c r="L64" s="182">
        <v>26666</v>
      </c>
      <c r="M64" s="187">
        <v>1491</v>
      </c>
      <c r="N64" s="183">
        <v>11.1</v>
      </c>
      <c r="O64" s="181">
        <v>17.9</v>
      </c>
    </row>
    <row r="65" spans="1:15" s="195" customFormat="1" ht="13.5" customHeight="1">
      <c r="A65" s="500" t="s">
        <v>1805</v>
      </c>
      <c r="B65" s="178">
        <v>480</v>
      </c>
      <c r="C65" s="179" t="s">
        <v>2041</v>
      </c>
      <c r="D65" s="177">
        <v>15</v>
      </c>
      <c r="E65" s="180">
        <v>159.6</v>
      </c>
      <c r="F65" s="181">
        <v>280</v>
      </c>
      <c r="G65" s="181">
        <v>280</v>
      </c>
      <c r="H65" s="181">
        <v>10.5</v>
      </c>
      <c r="I65" s="181">
        <v>18</v>
      </c>
      <c r="J65" s="180">
        <v>24</v>
      </c>
      <c r="K65" s="183">
        <v>203.4</v>
      </c>
      <c r="L65" s="182">
        <v>29402</v>
      </c>
      <c r="M65" s="187">
        <v>1530</v>
      </c>
      <c r="N65" s="183">
        <v>10.3</v>
      </c>
      <c r="O65" s="181">
        <v>19.2</v>
      </c>
    </row>
    <row r="66" spans="1:15" ht="13.5" customHeight="1">
      <c r="A66" s="500" t="s">
        <v>1805</v>
      </c>
      <c r="B66" s="178">
        <v>480</v>
      </c>
      <c r="C66" s="179" t="s">
        <v>2041</v>
      </c>
      <c r="D66" s="177">
        <v>20</v>
      </c>
      <c r="E66" s="180">
        <v>178.5</v>
      </c>
      <c r="F66" s="181">
        <v>280</v>
      </c>
      <c r="G66" s="181">
        <v>280</v>
      </c>
      <c r="H66" s="181">
        <v>10.5</v>
      </c>
      <c r="I66" s="181">
        <v>18</v>
      </c>
      <c r="J66" s="180">
        <v>24</v>
      </c>
      <c r="K66" s="183">
        <v>227.4</v>
      </c>
      <c r="L66" s="182">
        <v>31782</v>
      </c>
      <c r="M66" s="187">
        <v>1563</v>
      </c>
      <c r="N66" s="183">
        <v>9.7</v>
      </c>
      <c r="O66" s="181">
        <v>20.3</v>
      </c>
    </row>
    <row r="67" spans="1:15" s="195" customFormat="1" ht="13.5" customHeight="1">
      <c r="A67" s="500" t="s">
        <v>1806</v>
      </c>
      <c r="B67" s="178">
        <v>490</v>
      </c>
      <c r="C67" s="179" t="s">
        <v>2041</v>
      </c>
      <c r="D67" s="177">
        <v>10</v>
      </c>
      <c r="E67" s="180">
        <v>227</v>
      </c>
      <c r="F67" s="181">
        <v>310</v>
      </c>
      <c r="G67" s="181">
        <v>288</v>
      </c>
      <c r="H67" s="181">
        <v>18.5</v>
      </c>
      <c r="I67" s="181">
        <v>33</v>
      </c>
      <c r="J67" s="180">
        <v>24</v>
      </c>
      <c r="K67" s="183">
        <v>289.2</v>
      </c>
      <c r="L67" s="182">
        <v>49970</v>
      </c>
      <c r="M67" s="187">
        <v>2744</v>
      </c>
      <c r="N67" s="183">
        <v>13.8</v>
      </c>
      <c r="O67" s="181">
        <v>18.2</v>
      </c>
    </row>
    <row r="68" spans="1:15" ht="13.5" customHeight="1">
      <c r="A68" s="500" t="s">
        <v>1806</v>
      </c>
      <c r="B68" s="178">
        <v>490</v>
      </c>
      <c r="C68" s="179" t="s">
        <v>2041</v>
      </c>
      <c r="D68" s="177">
        <v>15</v>
      </c>
      <c r="E68" s="180">
        <v>246.2</v>
      </c>
      <c r="F68" s="181">
        <v>310</v>
      </c>
      <c r="G68" s="181">
        <v>288</v>
      </c>
      <c r="H68" s="181">
        <v>18.5</v>
      </c>
      <c r="I68" s="181">
        <v>33</v>
      </c>
      <c r="J68" s="180">
        <v>24</v>
      </c>
      <c r="K68" s="183">
        <v>313.7</v>
      </c>
      <c r="L68" s="182">
        <v>54422</v>
      </c>
      <c r="M68" s="187">
        <v>2819</v>
      </c>
      <c r="N68" s="183">
        <v>13.2</v>
      </c>
      <c r="O68" s="181">
        <v>19.3</v>
      </c>
    </row>
    <row r="69" spans="1:15" s="195" customFormat="1" ht="13.5" customHeight="1">
      <c r="A69" s="500" t="s">
        <v>1806</v>
      </c>
      <c r="B69" s="178">
        <v>490</v>
      </c>
      <c r="C69" s="179" t="s">
        <v>2041</v>
      </c>
      <c r="D69" s="177">
        <v>20</v>
      </c>
      <c r="E69" s="180">
        <v>265.5</v>
      </c>
      <c r="F69" s="181">
        <v>310</v>
      </c>
      <c r="G69" s="181">
        <v>288</v>
      </c>
      <c r="H69" s="181">
        <v>18.5</v>
      </c>
      <c r="I69" s="181">
        <v>33</v>
      </c>
      <c r="J69" s="180">
        <v>24</v>
      </c>
      <c r="K69" s="183">
        <v>338.2</v>
      </c>
      <c r="L69" s="182">
        <v>58528</v>
      </c>
      <c r="M69" s="187">
        <v>2886</v>
      </c>
      <c r="N69" s="183">
        <v>12.7</v>
      </c>
      <c r="O69" s="181">
        <v>20.3</v>
      </c>
    </row>
    <row r="70" spans="1:15" ht="13.5" customHeight="1">
      <c r="A70" s="500" t="s">
        <v>1806</v>
      </c>
      <c r="B70" s="178">
        <v>490</v>
      </c>
      <c r="C70" s="179" t="s">
        <v>2041</v>
      </c>
      <c r="D70" s="177">
        <v>25</v>
      </c>
      <c r="E70" s="180">
        <v>284.7</v>
      </c>
      <c r="F70" s="181">
        <v>310</v>
      </c>
      <c r="G70" s="181">
        <v>288</v>
      </c>
      <c r="H70" s="181">
        <v>18.5</v>
      </c>
      <c r="I70" s="181">
        <v>33</v>
      </c>
      <c r="J70" s="180">
        <v>24</v>
      </c>
      <c r="K70" s="183">
        <v>362.7</v>
      </c>
      <c r="L70" s="182">
        <v>62371</v>
      </c>
      <c r="M70" s="187">
        <v>2948</v>
      </c>
      <c r="N70" s="183">
        <v>12.3</v>
      </c>
      <c r="O70" s="181">
        <v>21.2</v>
      </c>
    </row>
    <row r="71" spans="1:15" ht="13.5" customHeight="1">
      <c r="A71" s="500" t="s">
        <v>1806</v>
      </c>
      <c r="B71" s="178">
        <v>490</v>
      </c>
      <c r="C71" s="179" t="s">
        <v>2041</v>
      </c>
      <c r="D71" s="177">
        <v>30</v>
      </c>
      <c r="E71" s="180">
        <v>303.9</v>
      </c>
      <c r="F71" s="181">
        <v>310</v>
      </c>
      <c r="G71" s="181">
        <v>288</v>
      </c>
      <c r="H71" s="181">
        <v>18.5</v>
      </c>
      <c r="I71" s="181">
        <v>33</v>
      </c>
      <c r="J71" s="180">
        <v>24</v>
      </c>
      <c r="K71" s="183">
        <v>387.2</v>
      </c>
      <c r="L71" s="182">
        <v>66010</v>
      </c>
      <c r="M71" s="187">
        <v>3007</v>
      </c>
      <c r="N71" s="183">
        <v>12</v>
      </c>
      <c r="O71" s="181">
        <v>22</v>
      </c>
    </row>
    <row r="72" spans="1:15" s="195" customFormat="1" ht="13.5" customHeight="1">
      <c r="A72" s="500" t="s">
        <v>1806</v>
      </c>
      <c r="B72" s="178">
        <v>490</v>
      </c>
      <c r="C72" s="179" t="s">
        <v>2041</v>
      </c>
      <c r="D72" s="177">
        <v>35</v>
      </c>
      <c r="E72" s="180">
        <v>323.2</v>
      </c>
      <c r="F72" s="181">
        <v>310</v>
      </c>
      <c r="G72" s="181">
        <v>288</v>
      </c>
      <c r="H72" s="181">
        <v>18.5</v>
      </c>
      <c r="I72" s="181">
        <v>33</v>
      </c>
      <c r="J72" s="180">
        <v>24</v>
      </c>
      <c r="K72" s="183">
        <v>411.7</v>
      </c>
      <c r="L72" s="182">
        <v>69494</v>
      </c>
      <c r="M72" s="187">
        <v>3063</v>
      </c>
      <c r="N72" s="183">
        <v>11.8</v>
      </c>
      <c r="O72" s="181">
        <v>22.7</v>
      </c>
    </row>
    <row r="73" spans="1:15" s="195" customFormat="1" ht="13.5" customHeight="1">
      <c r="A73" s="500" t="s">
        <v>1806</v>
      </c>
      <c r="B73" s="178">
        <v>490</v>
      </c>
      <c r="C73" s="179" t="s">
        <v>2041</v>
      </c>
      <c r="D73" s="177">
        <v>40</v>
      </c>
      <c r="E73" s="180">
        <v>342.4</v>
      </c>
      <c r="F73" s="181">
        <v>310</v>
      </c>
      <c r="G73" s="181">
        <v>288</v>
      </c>
      <c r="H73" s="181">
        <v>18.5</v>
      </c>
      <c r="I73" s="181">
        <v>33</v>
      </c>
      <c r="J73" s="180">
        <v>24</v>
      </c>
      <c r="K73" s="183">
        <v>436.2</v>
      </c>
      <c r="L73" s="182">
        <v>72860</v>
      </c>
      <c r="M73" s="187">
        <v>3118</v>
      </c>
      <c r="N73" s="183">
        <v>11.6</v>
      </c>
      <c r="O73" s="181">
        <v>23.4</v>
      </c>
    </row>
    <row r="74" spans="1:15" ht="13.5" customHeight="1">
      <c r="A74" s="500" t="s">
        <v>1807</v>
      </c>
      <c r="B74" s="178">
        <v>500</v>
      </c>
      <c r="C74" s="179" t="s">
        <v>2041</v>
      </c>
      <c r="D74" s="177">
        <v>10</v>
      </c>
      <c r="E74" s="180">
        <v>156.3</v>
      </c>
      <c r="F74" s="181">
        <v>300</v>
      </c>
      <c r="G74" s="181">
        <v>300</v>
      </c>
      <c r="H74" s="181">
        <v>11</v>
      </c>
      <c r="I74" s="181">
        <v>19</v>
      </c>
      <c r="J74" s="180">
        <v>27</v>
      </c>
      <c r="K74" s="183">
        <v>199.1</v>
      </c>
      <c r="L74" s="182">
        <v>34165</v>
      </c>
      <c r="M74" s="187">
        <v>1808</v>
      </c>
      <c r="N74" s="183">
        <v>12.1</v>
      </c>
      <c r="O74" s="181">
        <v>18.9</v>
      </c>
    </row>
    <row r="75" spans="1:15" ht="13.5" customHeight="1">
      <c r="A75" s="500" t="s">
        <v>1807</v>
      </c>
      <c r="B75" s="178">
        <v>500</v>
      </c>
      <c r="C75" s="179" t="s">
        <v>2041</v>
      </c>
      <c r="D75" s="177">
        <v>15</v>
      </c>
      <c r="E75" s="180">
        <v>175.9</v>
      </c>
      <c r="F75" s="181">
        <v>300</v>
      </c>
      <c r="G75" s="181">
        <v>300</v>
      </c>
      <c r="H75" s="181">
        <v>11</v>
      </c>
      <c r="I75" s="181">
        <v>19</v>
      </c>
      <c r="J75" s="180">
        <v>27</v>
      </c>
      <c r="K75" s="183">
        <v>224.1</v>
      </c>
      <c r="L75" s="182">
        <v>37557</v>
      </c>
      <c r="M75" s="187">
        <v>1853</v>
      </c>
      <c r="N75" s="183">
        <v>11.2</v>
      </c>
      <c r="O75" s="181">
        <v>20.3</v>
      </c>
    </row>
    <row r="76" spans="1:15" s="195" customFormat="1" ht="13.5" customHeight="1">
      <c r="A76" s="500" t="s">
        <v>1807</v>
      </c>
      <c r="B76" s="178">
        <v>500</v>
      </c>
      <c r="C76" s="179" t="s">
        <v>2041</v>
      </c>
      <c r="D76" s="177">
        <v>20</v>
      </c>
      <c r="E76" s="180">
        <v>195.5</v>
      </c>
      <c r="F76" s="181">
        <v>300</v>
      </c>
      <c r="G76" s="181">
        <v>300</v>
      </c>
      <c r="H76" s="181">
        <v>11</v>
      </c>
      <c r="I76" s="181">
        <v>19</v>
      </c>
      <c r="J76" s="180">
        <v>27</v>
      </c>
      <c r="K76" s="183">
        <v>249.1</v>
      </c>
      <c r="L76" s="182">
        <v>40521</v>
      </c>
      <c r="M76" s="187">
        <v>1891</v>
      </c>
      <c r="N76" s="183">
        <v>10.6</v>
      </c>
      <c r="O76" s="181">
        <v>21.4</v>
      </c>
    </row>
    <row r="77" spans="1:15" ht="13.5" customHeight="1">
      <c r="A77" s="500" t="s">
        <v>1807</v>
      </c>
      <c r="B77" s="178">
        <v>500</v>
      </c>
      <c r="C77" s="179" t="s">
        <v>2041</v>
      </c>
      <c r="D77" s="177">
        <v>25</v>
      </c>
      <c r="E77" s="180">
        <v>215.2</v>
      </c>
      <c r="F77" s="181">
        <v>300</v>
      </c>
      <c r="G77" s="181">
        <v>300</v>
      </c>
      <c r="H77" s="181">
        <v>11</v>
      </c>
      <c r="I77" s="181">
        <v>19</v>
      </c>
      <c r="J77" s="180">
        <v>27</v>
      </c>
      <c r="K77" s="183">
        <v>274.1</v>
      </c>
      <c r="L77" s="182">
        <v>43185</v>
      </c>
      <c r="M77" s="187">
        <v>1927</v>
      </c>
      <c r="N77" s="183">
        <v>10.1</v>
      </c>
      <c r="O77" s="181">
        <v>22.4</v>
      </c>
    </row>
    <row r="78" spans="1:15" ht="13.5" customHeight="1">
      <c r="A78" s="500" t="s">
        <v>1671</v>
      </c>
      <c r="B78" s="178">
        <v>510</v>
      </c>
      <c r="C78" s="179" t="s">
        <v>2041</v>
      </c>
      <c r="D78" s="177">
        <v>10</v>
      </c>
      <c r="E78" s="180">
        <v>278</v>
      </c>
      <c r="F78" s="181">
        <v>340</v>
      </c>
      <c r="G78" s="181">
        <v>310</v>
      </c>
      <c r="H78" s="181">
        <v>21</v>
      </c>
      <c r="I78" s="181">
        <v>39</v>
      </c>
      <c r="J78" s="180">
        <v>27</v>
      </c>
      <c r="K78" s="183">
        <v>354.1</v>
      </c>
      <c r="L78" s="182">
        <v>72574</v>
      </c>
      <c r="M78" s="187">
        <v>3718</v>
      </c>
      <c r="N78" s="183">
        <v>15.5</v>
      </c>
      <c r="O78" s="181">
        <v>19.5</v>
      </c>
    </row>
    <row r="79" spans="1:15" s="195" customFormat="1" ht="13.5" customHeight="1">
      <c r="A79" s="500" t="s">
        <v>1671</v>
      </c>
      <c r="B79" s="178">
        <v>510</v>
      </c>
      <c r="C79" s="179" t="s">
        <v>2041</v>
      </c>
      <c r="D79" s="177">
        <v>15</v>
      </c>
      <c r="E79" s="180">
        <v>298</v>
      </c>
      <c r="F79" s="181">
        <v>340</v>
      </c>
      <c r="G79" s="181">
        <v>310</v>
      </c>
      <c r="H79" s="181">
        <v>21</v>
      </c>
      <c r="I79" s="181">
        <v>39</v>
      </c>
      <c r="J79" s="180">
        <v>27</v>
      </c>
      <c r="K79" s="183">
        <v>379.6</v>
      </c>
      <c r="L79" s="182">
        <v>78460</v>
      </c>
      <c r="M79" s="187">
        <v>3813</v>
      </c>
      <c r="N79" s="183">
        <v>14.9</v>
      </c>
      <c r="O79" s="181">
        <v>20.6</v>
      </c>
    </row>
    <row r="80" spans="1:15" ht="13.5" customHeight="1">
      <c r="A80" s="500" t="s">
        <v>1671</v>
      </c>
      <c r="B80" s="178">
        <v>510</v>
      </c>
      <c r="C80" s="179" t="s">
        <v>2041</v>
      </c>
      <c r="D80" s="177">
        <v>20</v>
      </c>
      <c r="E80" s="180">
        <v>318</v>
      </c>
      <c r="F80" s="181">
        <v>340</v>
      </c>
      <c r="G80" s="181">
        <v>310</v>
      </c>
      <c r="H80" s="181">
        <v>21</v>
      </c>
      <c r="I80" s="181">
        <v>39</v>
      </c>
      <c r="J80" s="180">
        <v>27</v>
      </c>
      <c r="K80" s="183">
        <v>405.1</v>
      </c>
      <c r="L80" s="182">
        <v>83961</v>
      </c>
      <c r="M80" s="187">
        <v>3899</v>
      </c>
      <c r="N80" s="183">
        <v>14.5</v>
      </c>
      <c r="O80" s="181">
        <v>21.5</v>
      </c>
    </row>
    <row r="81" spans="1:15" s="195" customFormat="1" ht="13.5" customHeight="1">
      <c r="A81" s="501" t="s">
        <v>1671</v>
      </c>
      <c r="B81" s="178">
        <v>510</v>
      </c>
      <c r="C81" s="179" t="s">
        <v>2041</v>
      </c>
      <c r="D81" s="177">
        <v>25</v>
      </c>
      <c r="E81" s="180">
        <v>338</v>
      </c>
      <c r="F81" s="181">
        <v>340</v>
      </c>
      <c r="G81" s="181">
        <v>310</v>
      </c>
      <c r="H81" s="181">
        <v>21</v>
      </c>
      <c r="I81" s="181">
        <v>39</v>
      </c>
      <c r="J81" s="180">
        <v>27</v>
      </c>
      <c r="K81" s="183">
        <v>430.6</v>
      </c>
      <c r="L81" s="182">
        <v>89158</v>
      </c>
      <c r="M81" s="187">
        <v>3980</v>
      </c>
      <c r="N81" s="183">
        <v>14.1</v>
      </c>
      <c r="O81" s="181">
        <v>22.4</v>
      </c>
    </row>
    <row r="82" spans="1:15" ht="13.5" customHeight="1">
      <c r="A82" s="501" t="s">
        <v>1671</v>
      </c>
      <c r="B82" s="178">
        <v>510</v>
      </c>
      <c r="C82" s="179" t="s">
        <v>2041</v>
      </c>
      <c r="D82" s="177">
        <v>30</v>
      </c>
      <c r="E82" s="180">
        <v>358</v>
      </c>
      <c r="F82" s="181">
        <v>340</v>
      </c>
      <c r="G82" s="181">
        <v>310</v>
      </c>
      <c r="H82" s="181">
        <v>21</v>
      </c>
      <c r="I82" s="181">
        <v>39</v>
      </c>
      <c r="J82" s="180">
        <v>27</v>
      </c>
      <c r="K82" s="183">
        <v>456.1</v>
      </c>
      <c r="L82" s="182">
        <v>94113</v>
      </c>
      <c r="M82" s="187">
        <v>4056</v>
      </c>
      <c r="N82" s="183">
        <v>13.8</v>
      </c>
      <c r="O82" s="181">
        <v>23.2</v>
      </c>
    </row>
    <row r="83" spans="1:15" ht="13.5" customHeight="1">
      <c r="A83" s="501" t="s">
        <v>1671</v>
      </c>
      <c r="B83" s="178">
        <v>510</v>
      </c>
      <c r="C83" s="179" t="s">
        <v>2041</v>
      </c>
      <c r="D83" s="177">
        <v>35</v>
      </c>
      <c r="E83" s="180">
        <v>378</v>
      </c>
      <c r="F83" s="181">
        <v>340</v>
      </c>
      <c r="G83" s="181">
        <v>310</v>
      </c>
      <c r="H83" s="181">
        <v>21</v>
      </c>
      <c r="I83" s="181">
        <v>39</v>
      </c>
      <c r="J83" s="180">
        <v>27</v>
      </c>
      <c r="K83" s="183">
        <v>481.6</v>
      </c>
      <c r="L83" s="182">
        <v>98877</v>
      </c>
      <c r="M83" s="187">
        <v>4129</v>
      </c>
      <c r="N83" s="183">
        <v>13.6</v>
      </c>
      <c r="O83" s="181">
        <v>23.9</v>
      </c>
    </row>
    <row r="84" spans="1:15" ht="13.5" customHeight="1">
      <c r="A84" s="501" t="s">
        <v>1671</v>
      </c>
      <c r="B84" s="178">
        <v>510</v>
      </c>
      <c r="C84" s="179" t="s">
        <v>2041</v>
      </c>
      <c r="D84" s="177">
        <v>40</v>
      </c>
      <c r="E84" s="180">
        <v>398.1</v>
      </c>
      <c r="F84" s="181">
        <v>340</v>
      </c>
      <c r="G84" s="181">
        <v>310</v>
      </c>
      <c r="H84" s="181">
        <v>21</v>
      </c>
      <c r="I84" s="181">
        <v>39</v>
      </c>
      <c r="J84" s="180">
        <v>27</v>
      </c>
      <c r="K84" s="183">
        <v>507.1</v>
      </c>
      <c r="L84" s="182">
        <v>103490</v>
      </c>
      <c r="M84" s="187">
        <v>4199</v>
      </c>
      <c r="N84" s="183">
        <v>13.4</v>
      </c>
      <c r="O84" s="181">
        <v>24.6</v>
      </c>
    </row>
    <row r="85" spans="1:15" ht="13.5" customHeight="1">
      <c r="A85" s="501" t="s">
        <v>1672</v>
      </c>
      <c r="B85" s="178">
        <v>500</v>
      </c>
      <c r="C85" s="179" t="s">
        <v>2041</v>
      </c>
      <c r="D85" s="177">
        <v>10</v>
      </c>
      <c r="E85" s="180">
        <v>165.9</v>
      </c>
      <c r="F85" s="181">
        <v>320</v>
      </c>
      <c r="G85" s="181">
        <v>300</v>
      </c>
      <c r="H85" s="181">
        <v>11.5</v>
      </c>
      <c r="I85" s="181">
        <v>20.5</v>
      </c>
      <c r="J85" s="180">
        <v>27</v>
      </c>
      <c r="K85" s="183">
        <v>211.3</v>
      </c>
      <c r="L85" s="182">
        <v>41220</v>
      </c>
      <c r="M85" s="187">
        <v>2071</v>
      </c>
      <c r="N85" s="183">
        <v>13.1</v>
      </c>
      <c r="O85" s="181">
        <v>19.9</v>
      </c>
    </row>
    <row r="86" spans="1:15" s="195" customFormat="1" ht="13.5" customHeight="1">
      <c r="A86" s="501" t="s">
        <v>1672</v>
      </c>
      <c r="B86" s="178">
        <v>500</v>
      </c>
      <c r="C86" s="179" t="s">
        <v>2041</v>
      </c>
      <c r="D86" s="177">
        <v>15</v>
      </c>
      <c r="E86" s="180">
        <v>185.5</v>
      </c>
      <c r="F86" s="181">
        <v>320</v>
      </c>
      <c r="G86" s="181">
        <v>300</v>
      </c>
      <c r="H86" s="181">
        <v>11.5</v>
      </c>
      <c r="I86" s="181">
        <v>20.5</v>
      </c>
      <c r="J86" s="180">
        <v>27</v>
      </c>
      <c r="K86" s="183">
        <v>236.3</v>
      </c>
      <c r="L86" s="182">
        <v>45202</v>
      </c>
      <c r="M86" s="187">
        <v>2121</v>
      </c>
      <c r="N86" s="183">
        <v>12.2</v>
      </c>
      <c r="O86" s="181">
        <v>21.3</v>
      </c>
    </row>
    <row r="87" spans="1:15" ht="13.5" customHeight="1">
      <c r="A87" s="501" t="s">
        <v>1672</v>
      </c>
      <c r="B87" s="178">
        <v>500</v>
      </c>
      <c r="C87" s="179" t="s">
        <v>2041</v>
      </c>
      <c r="D87" s="177">
        <v>20</v>
      </c>
      <c r="E87" s="180">
        <v>205.2</v>
      </c>
      <c r="F87" s="181">
        <v>320</v>
      </c>
      <c r="G87" s="181">
        <v>300</v>
      </c>
      <c r="H87" s="181">
        <v>11.5</v>
      </c>
      <c r="I87" s="181">
        <v>20.5</v>
      </c>
      <c r="J87" s="180">
        <v>27</v>
      </c>
      <c r="K87" s="183">
        <v>261.3</v>
      </c>
      <c r="L87" s="182">
        <v>48699</v>
      </c>
      <c r="M87" s="187">
        <v>2164</v>
      </c>
      <c r="N87" s="183">
        <v>11.5</v>
      </c>
      <c r="O87" s="181">
        <v>22.5</v>
      </c>
    </row>
    <row r="88" spans="1:15" s="195" customFormat="1" ht="13.5" customHeight="1">
      <c r="A88" s="501" t="s">
        <v>1672</v>
      </c>
      <c r="B88" s="178">
        <v>500</v>
      </c>
      <c r="C88" s="179" t="s">
        <v>2041</v>
      </c>
      <c r="D88" s="177">
        <v>25</v>
      </c>
      <c r="E88" s="180">
        <v>224.8</v>
      </c>
      <c r="F88" s="181">
        <v>320</v>
      </c>
      <c r="G88" s="181">
        <v>300</v>
      </c>
      <c r="H88" s="181">
        <v>11.5</v>
      </c>
      <c r="I88" s="181">
        <v>20.5</v>
      </c>
      <c r="J88" s="180">
        <v>27</v>
      </c>
      <c r="K88" s="183">
        <v>286.3</v>
      </c>
      <c r="L88" s="182">
        <v>51847</v>
      </c>
      <c r="M88" s="187">
        <v>2203</v>
      </c>
      <c r="N88" s="183">
        <v>11</v>
      </c>
      <c r="O88" s="181">
        <v>23.5</v>
      </c>
    </row>
    <row r="89" spans="1:15" s="195" customFormat="1" ht="13.5" customHeight="1">
      <c r="A89" s="196"/>
      <c r="B89" s="197"/>
      <c r="C89" s="194"/>
      <c r="D89" s="196"/>
      <c r="E89" s="198"/>
      <c r="F89" s="194"/>
      <c r="G89" s="194"/>
      <c r="H89" s="194"/>
      <c r="I89" s="194"/>
      <c r="J89" s="194"/>
      <c r="K89" s="194"/>
      <c r="L89" s="194"/>
      <c r="M89" s="194"/>
      <c r="N89" s="194"/>
      <c r="O89" s="198"/>
    </row>
    <row r="90" spans="1:15" s="195" customFormat="1" ht="13.5" customHeight="1">
      <c r="A90" s="196"/>
      <c r="B90" s="197"/>
      <c r="C90" s="194"/>
      <c r="D90" s="196"/>
      <c r="E90" s="198"/>
      <c r="F90" s="194"/>
      <c r="G90" s="194"/>
      <c r="H90" s="194"/>
      <c r="I90" s="194"/>
      <c r="J90" s="194"/>
      <c r="K90" s="194"/>
      <c r="L90" s="194"/>
      <c r="M90" s="194"/>
      <c r="N90" s="194"/>
      <c r="O90" s="198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mergeCells count="6">
    <mergeCell ref="A1:O1"/>
    <mergeCell ref="A2:O2"/>
    <mergeCell ref="A3:O3"/>
    <mergeCell ref="A6:E7"/>
    <mergeCell ref="F6:J7"/>
    <mergeCell ref="L6:O7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66"/>
  <headerFooter alignWithMargins="0">
    <oddFooter>&amp;L&amp;"Helvetica,Regular"&amp;8&amp;F
&amp;D&amp;R&amp;"Helvetica,Regular"&amp;8Profilés &amp;A
Page 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2"/>
  <sheetViews>
    <sheetView showGridLines="0" zoomScale="75" zoomScaleNormal="75" workbookViewId="0" topLeftCell="A1">
      <selection activeCell="AP75" sqref="AP75"/>
    </sheetView>
  </sheetViews>
  <sheetFormatPr defaultColWidth="9.00390625" defaultRowHeight="12.75"/>
  <cols>
    <col min="1" max="1" width="16.25390625" style="416" customWidth="1"/>
    <col min="2" max="2" width="4.875" style="250" customWidth="1"/>
    <col min="3" max="4" width="5.25390625" style="234" customWidth="1"/>
    <col min="5" max="7" width="4.375" style="234" customWidth="1"/>
    <col min="8" max="8" width="5.75390625" style="234" customWidth="1"/>
    <col min="9" max="10" width="5.25390625" style="234" customWidth="1"/>
    <col min="11" max="11" width="4.00390625" style="234" customWidth="1"/>
    <col min="12" max="12" width="4.125" style="234" customWidth="1"/>
    <col min="13" max="13" width="4.625" style="234" customWidth="1"/>
    <col min="14" max="15" width="4.875" style="234" customWidth="1"/>
    <col min="16" max="16" width="13.875" style="416" customWidth="1"/>
    <col min="17" max="17" width="5.125" style="234" customWidth="1"/>
    <col min="18" max="18" width="6.00390625" style="234" bestFit="1" customWidth="1"/>
    <col min="19" max="19" width="6.125" style="234" bestFit="1" customWidth="1"/>
    <col min="20" max="20" width="6.375" style="234" bestFit="1" customWidth="1"/>
    <col min="21" max="21" width="4.25390625" style="234" bestFit="1" customWidth="1"/>
    <col min="22" max="22" width="5.00390625" style="234" bestFit="1" customWidth="1"/>
    <col min="23" max="23" width="6.375" style="234" bestFit="1" customWidth="1"/>
    <col min="24" max="24" width="5.375" style="234" bestFit="1" customWidth="1"/>
    <col min="25" max="25" width="5.75390625" style="234" bestFit="1" customWidth="1"/>
    <col min="26" max="26" width="4.125" style="234" customWidth="1"/>
    <col min="27" max="27" width="4.75390625" style="234" bestFit="1" customWidth="1"/>
    <col min="28" max="28" width="5.75390625" style="234" bestFit="1" customWidth="1"/>
    <col min="29" max="29" width="6.375" style="234" bestFit="1" customWidth="1"/>
    <col min="30" max="30" width="3.375" style="234" customWidth="1"/>
    <col min="31" max="31" width="3.625" style="234" customWidth="1"/>
    <col min="32" max="32" width="3.375" style="234" customWidth="1"/>
    <col min="33" max="33" width="3.75390625" style="234" customWidth="1"/>
    <col min="34" max="34" width="3.375" style="234" customWidth="1"/>
    <col min="35" max="35" width="3.625" style="234" customWidth="1"/>
    <col min="36" max="38" width="2.75390625" style="234" customWidth="1"/>
    <col min="39" max="39" width="3.625" style="234" customWidth="1"/>
    <col min="40" max="16384" width="10.75390625" style="234" customWidth="1"/>
  </cols>
  <sheetData>
    <row r="1" spans="1:29" ht="84.75" customHeight="1">
      <c r="A1" s="1257" t="s">
        <v>1067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1072"/>
      <c r="U1" s="1072"/>
      <c r="V1" s="1072"/>
      <c r="W1" s="1072"/>
      <c r="X1" s="685"/>
      <c r="Y1" s="685"/>
      <c r="Z1" s="685"/>
      <c r="AA1" s="685"/>
      <c r="AB1" s="685"/>
      <c r="AC1" s="685"/>
    </row>
    <row r="2" spans="1:29" ht="78" customHeight="1">
      <c r="A2" s="1258" t="s">
        <v>825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  <c r="W2" s="1072"/>
      <c r="X2" s="1072"/>
      <c r="Y2" s="1072"/>
      <c r="Z2" s="685"/>
      <c r="AA2" s="685"/>
      <c r="AB2" s="685"/>
      <c r="AC2" s="685"/>
    </row>
    <row r="3" spans="1:29" ht="72" customHeight="1">
      <c r="A3" s="1257" t="s">
        <v>826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  <c r="U3" s="1072"/>
      <c r="V3" s="1072"/>
      <c r="W3" s="1072"/>
      <c r="X3" s="1072"/>
      <c r="Y3" s="1072"/>
      <c r="Z3" s="1072"/>
      <c r="AA3" s="1072"/>
      <c r="AB3" s="1072"/>
      <c r="AC3" s="1072"/>
    </row>
    <row r="4" ht="9.75" thickBot="1"/>
    <row r="5" spans="1:29" ht="36.75" customHeight="1" thickBot="1" thickTop="1">
      <c r="A5" s="1131" t="s">
        <v>2154</v>
      </c>
      <c r="B5" s="1163"/>
      <c r="C5" s="1131" t="s">
        <v>2155</v>
      </c>
      <c r="D5" s="1173"/>
      <c r="E5" s="1173"/>
      <c r="F5" s="1173"/>
      <c r="G5" s="1163"/>
      <c r="H5" s="1252"/>
      <c r="I5" s="1240" t="s">
        <v>779</v>
      </c>
      <c r="J5" s="1173"/>
      <c r="K5" s="1173"/>
      <c r="L5" s="1173"/>
      <c r="M5" s="1163"/>
      <c r="N5" s="1131" t="s">
        <v>780</v>
      </c>
      <c r="O5" s="1163"/>
      <c r="P5" s="1131" t="s">
        <v>2154</v>
      </c>
      <c r="Q5" s="1173"/>
      <c r="R5" s="1240" t="s">
        <v>43</v>
      </c>
      <c r="S5" s="1173"/>
      <c r="T5" s="1173"/>
      <c r="U5" s="1173"/>
      <c r="V5" s="1173"/>
      <c r="W5" s="1173"/>
      <c r="X5" s="1173"/>
      <c r="Y5" s="1173"/>
      <c r="Z5" s="1173"/>
      <c r="AA5" s="1173"/>
      <c r="AB5" s="1173"/>
      <c r="AC5" s="1163"/>
    </row>
    <row r="6" spans="1:29" ht="51.75" customHeight="1" thickBot="1" thickTop="1">
      <c r="A6" s="1164"/>
      <c r="B6" s="1165"/>
      <c r="C6" s="1164"/>
      <c r="D6" s="1167"/>
      <c r="E6" s="1167"/>
      <c r="F6" s="1167"/>
      <c r="G6" s="1165"/>
      <c r="H6" s="1253"/>
      <c r="I6" s="1164"/>
      <c r="J6" s="1167"/>
      <c r="K6" s="1167"/>
      <c r="L6" s="1167"/>
      <c r="M6" s="1165"/>
      <c r="N6" s="1164"/>
      <c r="O6" s="1165"/>
      <c r="P6" s="1164"/>
      <c r="Q6" s="1167"/>
      <c r="R6" s="1256" t="s">
        <v>758</v>
      </c>
      <c r="S6" s="1171"/>
      <c r="T6" s="1171"/>
      <c r="U6" s="1171"/>
      <c r="V6" s="1172"/>
      <c r="W6" s="1139" t="s">
        <v>1794</v>
      </c>
      <c r="X6" s="1254"/>
      <c r="Y6" s="1254"/>
      <c r="Z6" s="1255"/>
      <c r="AA6" s="1256"/>
      <c r="AB6" s="1171"/>
      <c r="AC6" s="1172"/>
    </row>
    <row r="7" spans="1:39" s="265" customFormat="1" ht="13.5" customHeight="1" thickTop="1">
      <c r="A7" s="327"/>
      <c r="B7" s="328"/>
      <c r="C7" s="243"/>
      <c r="D7" s="243"/>
      <c r="E7" s="243"/>
      <c r="F7" s="243"/>
      <c r="G7" s="244"/>
      <c r="H7" s="244"/>
      <c r="I7" s="243"/>
      <c r="J7" s="243"/>
      <c r="K7" s="243"/>
      <c r="L7" s="243"/>
      <c r="M7" s="244"/>
      <c r="N7" s="243"/>
      <c r="O7" s="243"/>
      <c r="P7" s="329"/>
      <c r="Q7" s="244"/>
      <c r="R7" s="243"/>
      <c r="S7" s="243"/>
      <c r="T7" s="243"/>
      <c r="U7" s="243"/>
      <c r="V7" s="244"/>
      <c r="W7" s="243"/>
      <c r="X7" s="243"/>
      <c r="Y7" s="243"/>
      <c r="Z7" s="244"/>
      <c r="AA7" s="243"/>
      <c r="AB7" s="243"/>
      <c r="AC7" s="330"/>
      <c r="AD7" s="1056" t="s">
        <v>2149</v>
      </c>
      <c r="AE7" s="1101"/>
      <c r="AF7" s="1101"/>
      <c r="AG7" s="1101"/>
      <c r="AH7" s="1101"/>
      <c r="AI7" s="1102"/>
      <c r="AJ7" s="1077" t="s">
        <v>2841</v>
      </c>
      <c r="AK7" s="1083" t="s">
        <v>1011</v>
      </c>
      <c r="AL7" s="1083" t="s">
        <v>1012</v>
      </c>
      <c r="AM7" s="295"/>
    </row>
    <row r="8" spans="1:39" s="265" customFormat="1" ht="13.5" customHeight="1">
      <c r="A8" s="335"/>
      <c r="B8" s="336"/>
      <c r="C8" s="245"/>
      <c r="D8" s="245"/>
      <c r="E8" s="245"/>
      <c r="F8" s="245"/>
      <c r="G8" s="246"/>
      <c r="H8" s="246"/>
      <c r="I8" s="245"/>
      <c r="J8" s="245"/>
      <c r="K8" s="245"/>
      <c r="L8" s="245"/>
      <c r="M8" s="246"/>
      <c r="N8" s="245"/>
      <c r="O8" s="245"/>
      <c r="P8" s="337"/>
      <c r="Q8" s="246"/>
      <c r="R8" s="245"/>
      <c r="S8" s="245"/>
      <c r="T8" s="245"/>
      <c r="U8" s="245"/>
      <c r="V8" s="246"/>
      <c r="W8" s="245"/>
      <c r="X8" s="245"/>
      <c r="Y8" s="245"/>
      <c r="Z8" s="246"/>
      <c r="AA8" s="245"/>
      <c r="AB8" s="245"/>
      <c r="AC8" s="304"/>
      <c r="AD8" s="338"/>
      <c r="AE8" s="339"/>
      <c r="AF8" s="340"/>
      <c r="AG8" s="339"/>
      <c r="AH8" s="339"/>
      <c r="AI8" s="341"/>
      <c r="AJ8" s="1077"/>
      <c r="AK8" s="1083"/>
      <c r="AL8" s="1083"/>
      <c r="AM8" s="411"/>
    </row>
    <row r="9" spans="1:39" s="265" customFormat="1" ht="13.5" customHeight="1">
      <c r="A9" s="335"/>
      <c r="B9" s="336" t="s">
        <v>400</v>
      </c>
      <c r="C9" s="245" t="s">
        <v>401</v>
      </c>
      <c r="D9" s="245" t="s">
        <v>402</v>
      </c>
      <c r="E9" s="245" t="s">
        <v>795</v>
      </c>
      <c r="F9" s="245" t="s">
        <v>796</v>
      </c>
      <c r="G9" s="246" t="s">
        <v>405</v>
      </c>
      <c r="H9" s="246" t="s">
        <v>406</v>
      </c>
      <c r="I9" s="245" t="s">
        <v>797</v>
      </c>
      <c r="J9" s="245" t="s">
        <v>408</v>
      </c>
      <c r="K9" s="245" t="s">
        <v>409</v>
      </c>
      <c r="L9" s="342" t="s">
        <v>798</v>
      </c>
      <c r="M9" s="246" t="s">
        <v>2295</v>
      </c>
      <c r="N9" s="245" t="s">
        <v>2296</v>
      </c>
      <c r="O9" s="245" t="s">
        <v>2297</v>
      </c>
      <c r="P9" s="337"/>
      <c r="Q9" s="246" t="s">
        <v>400</v>
      </c>
      <c r="R9" s="245" t="s">
        <v>2298</v>
      </c>
      <c r="S9" s="245" t="s">
        <v>2299</v>
      </c>
      <c r="T9" s="245" t="s">
        <v>1179</v>
      </c>
      <c r="U9" s="245" t="s">
        <v>2300</v>
      </c>
      <c r="V9" s="246" t="s">
        <v>2301</v>
      </c>
      <c r="W9" s="245" t="s">
        <v>2302</v>
      </c>
      <c r="X9" s="245" t="s">
        <v>2303</v>
      </c>
      <c r="Y9" s="245" t="s">
        <v>1180</v>
      </c>
      <c r="Z9" s="246" t="s">
        <v>623</v>
      </c>
      <c r="AA9" s="245" t="s">
        <v>624</v>
      </c>
      <c r="AB9" s="245" t="s">
        <v>625</v>
      </c>
      <c r="AC9" s="304" t="s">
        <v>1466</v>
      </c>
      <c r="AD9" s="343"/>
      <c r="AE9" s="295" t="s">
        <v>423</v>
      </c>
      <c r="AF9" s="296"/>
      <c r="AG9" s="295"/>
      <c r="AH9" s="295" t="s">
        <v>423</v>
      </c>
      <c r="AI9" s="345"/>
      <c r="AJ9" s="1077"/>
      <c r="AK9" s="1083"/>
      <c r="AL9" s="1083"/>
      <c r="AM9" s="295"/>
    </row>
    <row r="10" spans="1:39" s="265" customFormat="1" ht="13.5" customHeight="1">
      <c r="A10" s="335"/>
      <c r="B10" s="336" t="s">
        <v>2371</v>
      </c>
      <c r="C10" s="245" t="s">
        <v>2372</v>
      </c>
      <c r="D10" s="245" t="s">
        <v>2373</v>
      </c>
      <c r="E10" s="245" t="s">
        <v>2373</v>
      </c>
      <c r="F10" s="245" t="s">
        <v>2373</v>
      </c>
      <c r="G10" s="246" t="s">
        <v>2373</v>
      </c>
      <c r="H10" s="246" t="s">
        <v>1348</v>
      </c>
      <c r="I10" s="245" t="s">
        <v>2373</v>
      </c>
      <c r="J10" s="245" t="s">
        <v>2373</v>
      </c>
      <c r="K10" s="245"/>
      <c r="L10" s="245" t="s">
        <v>2373</v>
      </c>
      <c r="M10" s="246" t="s">
        <v>2373</v>
      </c>
      <c r="N10" s="245" t="s">
        <v>2381</v>
      </c>
      <c r="O10" s="245" t="s">
        <v>2382</v>
      </c>
      <c r="P10" s="337"/>
      <c r="Q10" s="246" t="s">
        <v>2371</v>
      </c>
      <c r="R10" s="245" t="s">
        <v>1228</v>
      </c>
      <c r="S10" s="245" t="s">
        <v>1350</v>
      </c>
      <c r="T10" s="245" t="s">
        <v>1350</v>
      </c>
      <c r="U10" s="245" t="s">
        <v>2373</v>
      </c>
      <c r="V10" s="246" t="s">
        <v>1348</v>
      </c>
      <c r="W10" s="245" t="s">
        <v>1351</v>
      </c>
      <c r="X10" s="245" t="s">
        <v>1350</v>
      </c>
      <c r="Y10" s="245" t="s">
        <v>1350</v>
      </c>
      <c r="Z10" s="246" t="s">
        <v>2373</v>
      </c>
      <c r="AA10" s="245" t="s">
        <v>2373</v>
      </c>
      <c r="AB10" s="245" t="s">
        <v>1351</v>
      </c>
      <c r="AC10" s="304" t="s">
        <v>1229</v>
      </c>
      <c r="AD10" s="346"/>
      <c r="AE10" s="412" t="s">
        <v>2377</v>
      </c>
      <c r="AF10" s="413"/>
      <c r="AG10" s="412"/>
      <c r="AH10" s="412" t="s">
        <v>2378</v>
      </c>
      <c r="AI10" s="280"/>
      <c r="AJ10" s="1077"/>
      <c r="AK10" s="1083"/>
      <c r="AL10" s="1083"/>
      <c r="AM10" s="295"/>
    </row>
    <row r="11" spans="1:39" s="265" customFormat="1" ht="13.5" customHeight="1" thickBot="1">
      <c r="A11" s="347"/>
      <c r="B11" s="348"/>
      <c r="C11" s="247"/>
      <c r="D11" s="247"/>
      <c r="E11" s="247"/>
      <c r="F11" s="247"/>
      <c r="G11" s="248"/>
      <c r="H11" s="584" t="s">
        <v>1796</v>
      </c>
      <c r="I11" s="247"/>
      <c r="J11" s="247"/>
      <c r="K11" s="247"/>
      <c r="L11" s="247"/>
      <c r="M11" s="248"/>
      <c r="N11" s="247"/>
      <c r="O11" s="247"/>
      <c r="P11" s="349"/>
      <c r="Q11" s="248"/>
      <c r="R11" s="587" t="s">
        <v>1037</v>
      </c>
      <c r="S11" s="588" t="s">
        <v>1038</v>
      </c>
      <c r="T11" s="588" t="s">
        <v>1038</v>
      </c>
      <c r="U11" s="588" t="s">
        <v>1798</v>
      </c>
      <c r="V11" s="586" t="s">
        <v>978</v>
      </c>
      <c r="W11" s="587" t="s">
        <v>1037</v>
      </c>
      <c r="X11" s="588" t="s">
        <v>1038</v>
      </c>
      <c r="Y11" s="588" t="s">
        <v>1038</v>
      </c>
      <c r="Z11" s="586" t="s">
        <v>1798</v>
      </c>
      <c r="AA11" s="476"/>
      <c r="AB11" s="588" t="s">
        <v>1037</v>
      </c>
      <c r="AC11" s="589" t="s">
        <v>1799</v>
      </c>
      <c r="AD11" s="404" t="s">
        <v>2151</v>
      </c>
      <c r="AE11" s="402" t="s">
        <v>2152</v>
      </c>
      <c r="AF11" s="402" t="s">
        <v>2153</v>
      </c>
      <c r="AG11" s="402" t="s">
        <v>2151</v>
      </c>
      <c r="AH11" s="402" t="s">
        <v>2152</v>
      </c>
      <c r="AI11" s="406" t="s">
        <v>2153</v>
      </c>
      <c r="AJ11" s="1078"/>
      <c r="AK11" s="1084"/>
      <c r="AL11" s="1084"/>
      <c r="AM11" s="295"/>
    </row>
    <row r="12" spans="1:39" s="415" customFormat="1" ht="13.5" customHeight="1" thickTop="1">
      <c r="A12" s="409"/>
      <c r="B12" s="414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</row>
    <row r="13" spans="1:39" ht="13.5" customHeight="1">
      <c r="A13" s="590" t="s">
        <v>2886</v>
      </c>
      <c r="B13" s="591">
        <v>13</v>
      </c>
      <c r="C13" s="228">
        <v>127</v>
      </c>
      <c r="D13" s="228">
        <v>76</v>
      </c>
      <c r="E13" s="228">
        <v>4</v>
      </c>
      <c r="F13" s="228">
        <v>7.6</v>
      </c>
      <c r="G13" s="231">
        <v>7.6</v>
      </c>
      <c r="H13" s="231">
        <v>16.52</v>
      </c>
      <c r="I13" s="228">
        <v>112</v>
      </c>
      <c r="J13" s="228">
        <v>96.6</v>
      </c>
      <c r="K13" s="228" t="s">
        <v>627</v>
      </c>
      <c r="L13" s="228" t="s">
        <v>627</v>
      </c>
      <c r="M13" s="231" t="s">
        <v>627</v>
      </c>
      <c r="N13" s="592">
        <v>0.537</v>
      </c>
      <c r="O13" s="228">
        <v>41.41</v>
      </c>
      <c r="P13" s="229" t="s">
        <v>1837</v>
      </c>
      <c r="Q13" s="591">
        <v>13</v>
      </c>
      <c r="R13" s="593">
        <v>473</v>
      </c>
      <c r="S13" s="228">
        <v>74.56</v>
      </c>
      <c r="T13" s="228">
        <v>84.15</v>
      </c>
      <c r="U13" s="594">
        <v>5.35</v>
      </c>
      <c r="V13" s="231">
        <v>6.43</v>
      </c>
      <c r="W13" s="228">
        <v>55.74</v>
      </c>
      <c r="X13" s="228">
        <v>14.67</v>
      </c>
      <c r="Y13" s="228">
        <v>22.58</v>
      </c>
      <c r="Z13" s="595">
        <v>1.84</v>
      </c>
      <c r="AA13" s="594">
        <v>28.1</v>
      </c>
      <c r="AB13" s="594">
        <v>2.8</v>
      </c>
      <c r="AC13" s="232">
        <v>1.98</v>
      </c>
      <c r="AD13" s="230">
        <v>1</v>
      </c>
      <c r="AE13" s="228">
        <v>1</v>
      </c>
      <c r="AF13" s="231" t="s">
        <v>627</v>
      </c>
      <c r="AG13" s="228">
        <v>1</v>
      </c>
      <c r="AH13" s="228">
        <v>1</v>
      </c>
      <c r="AI13" s="232" t="s">
        <v>627</v>
      </c>
      <c r="AJ13" s="596" t="s">
        <v>2648</v>
      </c>
      <c r="AK13" s="227" t="s">
        <v>2648</v>
      </c>
      <c r="AL13" s="227" t="s">
        <v>2648</v>
      </c>
      <c r="AM13" s="233"/>
    </row>
    <row r="14" spans="1:39" ht="13.5" customHeight="1">
      <c r="A14" s="590" t="s">
        <v>2887</v>
      </c>
      <c r="B14" s="591">
        <v>16</v>
      </c>
      <c r="C14" s="228">
        <v>152.4</v>
      </c>
      <c r="D14" s="228">
        <v>88.7</v>
      </c>
      <c r="E14" s="228">
        <v>4.5</v>
      </c>
      <c r="F14" s="228">
        <v>7.7</v>
      </c>
      <c r="G14" s="231">
        <v>7.6</v>
      </c>
      <c r="H14" s="231">
        <v>20.32</v>
      </c>
      <c r="I14" s="228">
        <v>137</v>
      </c>
      <c r="J14" s="228">
        <v>121.8</v>
      </c>
      <c r="K14" s="228" t="s">
        <v>627</v>
      </c>
      <c r="L14" s="228" t="s">
        <v>627</v>
      </c>
      <c r="M14" s="231" t="s">
        <v>627</v>
      </c>
      <c r="N14" s="592">
        <v>0.638</v>
      </c>
      <c r="O14" s="228">
        <v>39.97</v>
      </c>
      <c r="P14" s="229" t="s">
        <v>1810</v>
      </c>
      <c r="Q14" s="591">
        <v>16</v>
      </c>
      <c r="R14" s="228">
        <v>834</v>
      </c>
      <c r="S14" s="228">
        <v>109.5</v>
      </c>
      <c r="T14" s="228">
        <v>123.3</v>
      </c>
      <c r="U14" s="594">
        <v>6.41</v>
      </c>
      <c r="V14" s="231">
        <v>8.18</v>
      </c>
      <c r="W14" s="228">
        <v>89.75</v>
      </c>
      <c r="X14" s="228">
        <v>20.24</v>
      </c>
      <c r="Y14" s="228">
        <v>31.18</v>
      </c>
      <c r="Z14" s="595">
        <v>2.1</v>
      </c>
      <c r="AA14" s="594">
        <v>28.8</v>
      </c>
      <c r="AB14" s="228">
        <v>3.55</v>
      </c>
      <c r="AC14" s="232">
        <v>4.69</v>
      </c>
      <c r="AD14" s="230">
        <v>1</v>
      </c>
      <c r="AE14" s="228">
        <v>1</v>
      </c>
      <c r="AF14" s="231" t="s">
        <v>627</v>
      </c>
      <c r="AG14" s="228">
        <v>1</v>
      </c>
      <c r="AH14" s="228">
        <v>2</v>
      </c>
      <c r="AI14" s="232" t="s">
        <v>627</v>
      </c>
      <c r="AJ14" s="597" t="s">
        <v>2648</v>
      </c>
      <c r="AK14" s="235" t="s">
        <v>2648</v>
      </c>
      <c r="AL14" s="235" t="s">
        <v>2648</v>
      </c>
      <c r="AM14" s="233"/>
    </row>
    <row r="15" spans="1:39" ht="13.5" customHeight="1">
      <c r="A15" s="272" t="s">
        <v>2888</v>
      </c>
      <c r="B15" s="598">
        <v>19</v>
      </c>
      <c r="C15" s="236">
        <v>177.8</v>
      </c>
      <c r="D15" s="237">
        <v>101.2</v>
      </c>
      <c r="E15" s="237">
        <v>4.8</v>
      </c>
      <c r="F15" s="237">
        <v>7.9</v>
      </c>
      <c r="G15" s="238">
        <v>7.6</v>
      </c>
      <c r="H15" s="235">
        <v>24.26</v>
      </c>
      <c r="I15" s="228">
        <v>162</v>
      </c>
      <c r="J15" s="228">
        <v>146.8</v>
      </c>
      <c r="K15" s="228" t="s">
        <v>628</v>
      </c>
      <c r="L15" s="228">
        <v>50</v>
      </c>
      <c r="M15" s="231">
        <v>58</v>
      </c>
      <c r="N15" s="592">
        <v>0.738</v>
      </c>
      <c r="O15" s="228">
        <v>38.74</v>
      </c>
      <c r="P15" s="239" t="s">
        <v>1811</v>
      </c>
      <c r="Q15" s="598">
        <v>19</v>
      </c>
      <c r="R15" s="228">
        <v>1356</v>
      </c>
      <c r="S15" s="228">
        <v>152.5</v>
      </c>
      <c r="T15" s="228">
        <v>171.3</v>
      </c>
      <c r="U15" s="594">
        <v>7.48</v>
      </c>
      <c r="V15" s="231">
        <v>9.85</v>
      </c>
      <c r="W15" s="228">
        <v>136.7</v>
      </c>
      <c r="X15" s="228">
        <v>27.02</v>
      </c>
      <c r="Y15" s="228">
        <v>41.59</v>
      </c>
      <c r="Z15" s="595">
        <v>2.37</v>
      </c>
      <c r="AA15" s="594">
        <v>29.5</v>
      </c>
      <c r="AB15" s="228">
        <v>4.42</v>
      </c>
      <c r="AC15" s="232">
        <v>9.85</v>
      </c>
      <c r="AD15" s="230">
        <v>1</v>
      </c>
      <c r="AE15" s="228">
        <v>1</v>
      </c>
      <c r="AF15" s="231" t="s">
        <v>627</v>
      </c>
      <c r="AG15" s="228">
        <v>1</v>
      </c>
      <c r="AH15" s="228">
        <v>2</v>
      </c>
      <c r="AI15" s="232" t="s">
        <v>627</v>
      </c>
      <c r="AJ15" s="597" t="s">
        <v>2648</v>
      </c>
      <c r="AK15" s="235" t="s">
        <v>2648</v>
      </c>
      <c r="AL15" s="235" t="s">
        <v>2648</v>
      </c>
      <c r="AM15" s="233"/>
    </row>
    <row r="16" spans="1:39" ht="13.5" customHeight="1">
      <c r="A16" s="272" t="s">
        <v>2889</v>
      </c>
      <c r="B16" s="598">
        <v>23.1</v>
      </c>
      <c r="C16" s="236">
        <v>203.2</v>
      </c>
      <c r="D16" s="237">
        <v>101.8</v>
      </c>
      <c r="E16" s="237">
        <v>5.4</v>
      </c>
      <c r="F16" s="237">
        <v>9.3</v>
      </c>
      <c r="G16" s="238">
        <v>7.6</v>
      </c>
      <c r="H16" s="599">
        <v>29.4</v>
      </c>
      <c r="I16" s="228">
        <v>184.6</v>
      </c>
      <c r="J16" s="228">
        <v>169.4</v>
      </c>
      <c r="K16" s="228" t="s">
        <v>628</v>
      </c>
      <c r="L16" s="228">
        <v>54</v>
      </c>
      <c r="M16" s="231">
        <v>58</v>
      </c>
      <c r="N16" s="592">
        <v>0.79</v>
      </c>
      <c r="O16" s="228">
        <v>34.22</v>
      </c>
      <c r="P16" s="239" t="s">
        <v>1812</v>
      </c>
      <c r="Q16" s="598">
        <v>23.1</v>
      </c>
      <c r="R16" s="228">
        <v>2105</v>
      </c>
      <c r="S16" s="228">
        <v>207.2</v>
      </c>
      <c r="T16" s="228">
        <v>234.1</v>
      </c>
      <c r="U16" s="594">
        <v>8.46</v>
      </c>
      <c r="V16" s="231">
        <v>12.38</v>
      </c>
      <c r="W16" s="228">
        <v>163.9</v>
      </c>
      <c r="X16" s="228">
        <v>32.19</v>
      </c>
      <c r="Y16" s="228">
        <v>49.75</v>
      </c>
      <c r="Z16" s="595">
        <v>2.36</v>
      </c>
      <c r="AA16" s="594">
        <v>32.9</v>
      </c>
      <c r="AB16" s="228">
        <v>7.02</v>
      </c>
      <c r="AC16" s="232">
        <v>15.37</v>
      </c>
      <c r="AD16" s="230">
        <v>1</v>
      </c>
      <c r="AE16" s="228">
        <v>1</v>
      </c>
      <c r="AF16" s="231" t="s">
        <v>627</v>
      </c>
      <c r="AG16" s="228">
        <v>1</v>
      </c>
      <c r="AH16" s="228">
        <v>3</v>
      </c>
      <c r="AI16" s="232" t="s">
        <v>627</v>
      </c>
      <c r="AJ16" s="597" t="s">
        <v>2648</v>
      </c>
      <c r="AK16" s="235" t="s">
        <v>2648</v>
      </c>
      <c r="AL16" s="235" t="s">
        <v>2648</v>
      </c>
      <c r="AM16" s="233"/>
    </row>
    <row r="17" spans="1:39" ht="13.5" customHeight="1">
      <c r="A17" s="272" t="s">
        <v>2890</v>
      </c>
      <c r="B17" s="598">
        <v>25.1</v>
      </c>
      <c r="C17" s="236">
        <v>203.2</v>
      </c>
      <c r="D17" s="237">
        <v>133.2</v>
      </c>
      <c r="E17" s="237">
        <v>5.7</v>
      </c>
      <c r="F17" s="237">
        <v>7.8</v>
      </c>
      <c r="G17" s="238">
        <v>7.6</v>
      </c>
      <c r="H17" s="235">
        <v>31.97</v>
      </c>
      <c r="I17" s="228">
        <v>187.6</v>
      </c>
      <c r="J17" s="228">
        <v>172.4</v>
      </c>
      <c r="K17" s="228" t="s">
        <v>630</v>
      </c>
      <c r="L17" s="228">
        <v>64</v>
      </c>
      <c r="M17" s="231">
        <v>70</v>
      </c>
      <c r="N17" s="592">
        <v>0.915</v>
      </c>
      <c r="O17" s="228">
        <v>36.45</v>
      </c>
      <c r="P17" s="239" t="s">
        <v>1813</v>
      </c>
      <c r="Q17" s="598">
        <v>25.1</v>
      </c>
      <c r="R17" s="228">
        <v>2340</v>
      </c>
      <c r="S17" s="228">
        <v>230.3</v>
      </c>
      <c r="T17" s="228">
        <v>257.7</v>
      </c>
      <c r="U17" s="594">
        <v>8.56</v>
      </c>
      <c r="V17" s="231">
        <v>12.82</v>
      </c>
      <c r="W17" s="228">
        <v>307.6</v>
      </c>
      <c r="X17" s="228">
        <v>46.19</v>
      </c>
      <c r="Y17" s="228">
        <v>70.94</v>
      </c>
      <c r="Z17" s="595">
        <v>3.1</v>
      </c>
      <c r="AA17" s="594">
        <v>30.2</v>
      </c>
      <c r="AB17" s="594">
        <v>6.1</v>
      </c>
      <c r="AC17" s="232">
        <v>29.33</v>
      </c>
      <c r="AD17" s="230">
        <v>1</v>
      </c>
      <c r="AE17" s="228">
        <v>2</v>
      </c>
      <c r="AF17" s="231" t="s">
        <v>627</v>
      </c>
      <c r="AG17" s="228">
        <v>1</v>
      </c>
      <c r="AH17" s="228">
        <v>2</v>
      </c>
      <c r="AI17" s="232" t="s">
        <v>627</v>
      </c>
      <c r="AJ17" s="597" t="s">
        <v>2648</v>
      </c>
      <c r="AK17" s="235" t="s">
        <v>2648</v>
      </c>
      <c r="AL17" s="235" t="s">
        <v>2648</v>
      </c>
      <c r="AM17" s="233"/>
    </row>
    <row r="18" spans="1:39" ht="13.5" customHeight="1">
      <c r="A18" s="272" t="s">
        <v>2891</v>
      </c>
      <c r="B18" s="598">
        <v>30</v>
      </c>
      <c r="C18" s="236">
        <v>206.8</v>
      </c>
      <c r="D18" s="237">
        <v>133.9</v>
      </c>
      <c r="E18" s="237">
        <v>6.4</v>
      </c>
      <c r="F18" s="237">
        <v>9.6</v>
      </c>
      <c r="G18" s="238">
        <v>7.6</v>
      </c>
      <c r="H18" s="235">
        <v>38.21</v>
      </c>
      <c r="I18" s="228">
        <v>187.6</v>
      </c>
      <c r="J18" s="228">
        <v>172.4</v>
      </c>
      <c r="K18" s="228" t="s">
        <v>630</v>
      </c>
      <c r="L18" s="228">
        <v>66</v>
      </c>
      <c r="M18" s="231">
        <v>70</v>
      </c>
      <c r="N18" s="592">
        <v>0.923</v>
      </c>
      <c r="O18" s="228">
        <v>30.78</v>
      </c>
      <c r="P18" s="239" t="s">
        <v>1662</v>
      </c>
      <c r="Q18" s="598">
        <v>30</v>
      </c>
      <c r="R18" s="228">
        <v>2896</v>
      </c>
      <c r="S18" s="600">
        <v>280</v>
      </c>
      <c r="T18" s="228">
        <v>314.4</v>
      </c>
      <c r="U18" s="594">
        <v>8.71</v>
      </c>
      <c r="V18" s="231">
        <v>14.58</v>
      </c>
      <c r="W18" s="228">
        <v>384.7</v>
      </c>
      <c r="X18" s="228">
        <v>57.45</v>
      </c>
      <c r="Y18" s="228">
        <v>88.22</v>
      </c>
      <c r="Z18" s="595">
        <v>3.17</v>
      </c>
      <c r="AA18" s="594">
        <v>34.5</v>
      </c>
      <c r="AB18" s="228">
        <v>10.43</v>
      </c>
      <c r="AC18" s="232">
        <v>37.34</v>
      </c>
      <c r="AD18" s="230">
        <v>1</v>
      </c>
      <c r="AE18" s="228">
        <v>1</v>
      </c>
      <c r="AF18" s="231" t="s">
        <v>627</v>
      </c>
      <c r="AG18" s="228">
        <v>1</v>
      </c>
      <c r="AH18" s="228">
        <v>2</v>
      </c>
      <c r="AI18" s="232" t="s">
        <v>627</v>
      </c>
      <c r="AJ18" s="597" t="s">
        <v>2648</v>
      </c>
      <c r="AK18" s="235" t="s">
        <v>2648</v>
      </c>
      <c r="AL18" s="235" t="s">
        <v>2648</v>
      </c>
      <c r="AM18" s="233"/>
    </row>
    <row r="19" spans="1:39" ht="13.5" customHeight="1">
      <c r="A19" s="272" t="s">
        <v>2892</v>
      </c>
      <c r="B19" s="598">
        <v>22</v>
      </c>
      <c r="C19" s="236">
        <v>254</v>
      </c>
      <c r="D19" s="237">
        <v>101.6</v>
      </c>
      <c r="E19" s="237">
        <v>5.7</v>
      </c>
      <c r="F19" s="237">
        <v>6.8</v>
      </c>
      <c r="G19" s="238">
        <v>7.6</v>
      </c>
      <c r="H19" s="235">
        <v>28.02</v>
      </c>
      <c r="I19" s="228">
        <v>240.4</v>
      </c>
      <c r="J19" s="228">
        <v>225.2</v>
      </c>
      <c r="K19" s="228" t="s">
        <v>628</v>
      </c>
      <c r="L19" s="228">
        <v>50</v>
      </c>
      <c r="M19" s="231">
        <v>58</v>
      </c>
      <c r="N19" s="592">
        <v>0.89</v>
      </c>
      <c r="O19" s="228">
        <v>40.47</v>
      </c>
      <c r="P19" s="239" t="s">
        <v>1663</v>
      </c>
      <c r="Q19" s="598">
        <v>22</v>
      </c>
      <c r="R19" s="228">
        <v>2841</v>
      </c>
      <c r="S19" s="228">
        <v>223.7</v>
      </c>
      <c r="T19" s="600">
        <v>259</v>
      </c>
      <c r="U19" s="594">
        <v>10.07</v>
      </c>
      <c r="V19" s="231">
        <v>15.62</v>
      </c>
      <c r="W19" s="228">
        <v>119.3</v>
      </c>
      <c r="X19" s="228">
        <v>23.49</v>
      </c>
      <c r="Y19" s="228">
        <v>37.27</v>
      </c>
      <c r="Z19" s="595">
        <v>2.06</v>
      </c>
      <c r="AA19" s="594">
        <v>28.2</v>
      </c>
      <c r="AB19" s="228">
        <v>4.35</v>
      </c>
      <c r="AC19" s="232">
        <v>18.16</v>
      </c>
      <c r="AD19" s="230">
        <v>1</v>
      </c>
      <c r="AE19" s="228">
        <v>1</v>
      </c>
      <c r="AF19" s="231" t="s">
        <v>627</v>
      </c>
      <c r="AG19" s="228">
        <v>3</v>
      </c>
      <c r="AH19" s="228">
        <v>4</v>
      </c>
      <c r="AI19" s="232" t="s">
        <v>627</v>
      </c>
      <c r="AJ19" s="597" t="s">
        <v>2648</v>
      </c>
      <c r="AK19" s="235" t="s">
        <v>2648</v>
      </c>
      <c r="AL19" s="235" t="s">
        <v>2648</v>
      </c>
      <c r="AM19" s="233"/>
    </row>
    <row r="20" spans="1:39" ht="13.5" customHeight="1">
      <c r="A20" s="272" t="s">
        <v>2893</v>
      </c>
      <c r="B20" s="598">
        <v>25.2</v>
      </c>
      <c r="C20" s="236">
        <v>257.2</v>
      </c>
      <c r="D20" s="237">
        <v>101.9</v>
      </c>
      <c r="E20" s="237">
        <v>6</v>
      </c>
      <c r="F20" s="237">
        <v>8.4</v>
      </c>
      <c r="G20" s="238">
        <v>7.6</v>
      </c>
      <c r="H20" s="235">
        <v>32.04</v>
      </c>
      <c r="I20" s="228">
        <v>240.4</v>
      </c>
      <c r="J20" s="228">
        <v>225.2</v>
      </c>
      <c r="K20" s="228" t="s">
        <v>628</v>
      </c>
      <c r="L20" s="228">
        <v>52</v>
      </c>
      <c r="M20" s="231">
        <v>58</v>
      </c>
      <c r="N20" s="592">
        <v>0.897</v>
      </c>
      <c r="O20" s="228">
        <v>35.66</v>
      </c>
      <c r="P20" s="239" t="s">
        <v>1664</v>
      </c>
      <c r="Q20" s="598">
        <v>25.2</v>
      </c>
      <c r="R20" s="228">
        <v>3415</v>
      </c>
      <c r="S20" s="228">
        <v>265.5</v>
      </c>
      <c r="T20" s="228">
        <v>305.5</v>
      </c>
      <c r="U20" s="594">
        <v>10.32</v>
      </c>
      <c r="V20" s="595">
        <v>16.7</v>
      </c>
      <c r="W20" s="228">
        <v>148.7</v>
      </c>
      <c r="X20" s="228">
        <v>29.18</v>
      </c>
      <c r="Y20" s="228">
        <v>46.01</v>
      </c>
      <c r="Z20" s="595">
        <v>2.15</v>
      </c>
      <c r="AA20" s="594">
        <v>31.7</v>
      </c>
      <c r="AB20" s="228">
        <v>6.56</v>
      </c>
      <c r="AC20" s="232">
        <v>22.92</v>
      </c>
      <c r="AD20" s="230">
        <v>1</v>
      </c>
      <c r="AE20" s="228">
        <v>1</v>
      </c>
      <c r="AF20" s="231" t="s">
        <v>627</v>
      </c>
      <c r="AG20" s="228">
        <v>2</v>
      </c>
      <c r="AH20" s="228">
        <v>4</v>
      </c>
      <c r="AI20" s="232" t="s">
        <v>627</v>
      </c>
      <c r="AJ20" s="597" t="s">
        <v>2648</v>
      </c>
      <c r="AK20" s="235" t="s">
        <v>2648</v>
      </c>
      <c r="AL20" s="235" t="s">
        <v>2648</v>
      </c>
      <c r="AM20" s="233"/>
    </row>
    <row r="21" spans="1:39" ht="13.5" customHeight="1">
      <c r="A21" s="272" t="s">
        <v>2894</v>
      </c>
      <c r="B21" s="598">
        <v>28.3</v>
      </c>
      <c r="C21" s="236">
        <v>260.4</v>
      </c>
      <c r="D21" s="237">
        <v>102.2</v>
      </c>
      <c r="E21" s="237">
        <v>6.3</v>
      </c>
      <c r="F21" s="237">
        <v>10</v>
      </c>
      <c r="G21" s="238">
        <v>7.6</v>
      </c>
      <c r="H21" s="235">
        <v>36.08</v>
      </c>
      <c r="I21" s="228">
        <v>240.4</v>
      </c>
      <c r="J21" s="228">
        <v>225.2</v>
      </c>
      <c r="K21" s="228" t="s">
        <v>629</v>
      </c>
      <c r="L21" s="228">
        <v>54</v>
      </c>
      <c r="M21" s="231">
        <v>54</v>
      </c>
      <c r="N21" s="592">
        <v>0.904</v>
      </c>
      <c r="O21" s="228">
        <v>31.92</v>
      </c>
      <c r="P21" s="239" t="s">
        <v>1665</v>
      </c>
      <c r="Q21" s="598">
        <v>28.3</v>
      </c>
      <c r="R21" s="228">
        <v>4005</v>
      </c>
      <c r="S21" s="228">
        <v>307.6</v>
      </c>
      <c r="T21" s="228">
        <v>352.8</v>
      </c>
      <c r="U21" s="594">
        <v>10.54</v>
      </c>
      <c r="V21" s="231">
        <v>17.79</v>
      </c>
      <c r="W21" s="228">
        <v>178.5</v>
      </c>
      <c r="X21" s="228">
        <v>34.94</v>
      </c>
      <c r="Y21" s="228">
        <v>54.85</v>
      </c>
      <c r="Z21" s="595">
        <v>2.22</v>
      </c>
      <c r="AA21" s="594">
        <v>35.2</v>
      </c>
      <c r="AB21" s="228">
        <v>9.66</v>
      </c>
      <c r="AC21" s="232">
        <v>27.89</v>
      </c>
      <c r="AD21" s="230">
        <v>1</v>
      </c>
      <c r="AE21" s="228">
        <v>1</v>
      </c>
      <c r="AF21" s="231" t="s">
        <v>627</v>
      </c>
      <c r="AG21" s="228">
        <v>2</v>
      </c>
      <c r="AH21" s="228">
        <v>4</v>
      </c>
      <c r="AI21" s="232" t="s">
        <v>627</v>
      </c>
      <c r="AJ21" s="597" t="s">
        <v>2648</v>
      </c>
      <c r="AK21" s="235" t="s">
        <v>2648</v>
      </c>
      <c r="AL21" s="235" t="s">
        <v>2648</v>
      </c>
      <c r="AM21" s="233"/>
    </row>
    <row r="22" spans="1:39" ht="13.5" customHeight="1">
      <c r="A22" s="272" t="s">
        <v>2895</v>
      </c>
      <c r="B22" s="598">
        <v>31.1</v>
      </c>
      <c r="C22" s="236">
        <v>251.4</v>
      </c>
      <c r="D22" s="237">
        <v>146.1</v>
      </c>
      <c r="E22" s="237">
        <v>6</v>
      </c>
      <c r="F22" s="237">
        <v>8.6</v>
      </c>
      <c r="G22" s="238">
        <v>7.6</v>
      </c>
      <c r="H22" s="235">
        <v>39.68</v>
      </c>
      <c r="I22" s="228">
        <v>234.2</v>
      </c>
      <c r="J22" s="228">
        <v>219</v>
      </c>
      <c r="K22" s="228" t="s">
        <v>630</v>
      </c>
      <c r="L22" s="228">
        <v>66</v>
      </c>
      <c r="M22" s="231">
        <v>82</v>
      </c>
      <c r="N22" s="592">
        <v>1.062</v>
      </c>
      <c r="O22" s="594">
        <v>34.1</v>
      </c>
      <c r="P22" s="239" t="s">
        <v>1666</v>
      </c>
      <c r="Q22" s="598">
        <v>31.1</v>
      </c>
      <c r="R22" s="228">
        <v>4413</v>
      </c>
      <c r="S22" s="228">
        <v>351.1</v>
      </c>
      <c r="T22" s="228">
        <v>393.1</v>
      </c>
      <c r="U22" s="594">
        <v>10.55</v>
      </c>
      <c r="V22" s="231">
        <v>16.37</v>
      </c>
      <c r="W22" s="228">
        <v>447.5</v>
      </c>
      <c r="X22" s="228">
        <v>61.26</v>
      </c>
      <c r="Y22" s="228">
        <v>94.13</v>
      </c>
      <c r="Z22" s="595">
        <v>3.36</v>
      </c>
      <c r="AA22" s="594">
        <v>32.1</v>
      </c>
      <c r="AB22" s="228">
        <v>8.68</v>
      </c>
      <c r="AC22" s="232">
        <v>65.88</v>
      </c>
      <c r="AD22" s="230">
        <v>1</v>
      </c>
      <c r="AE22" s="228">
        <v>2</v>
      </c>
      <c r="AF22" s="231" t="s">
        <v>627</v>
      </c>
      <c r="AG22" s="228">
        <v>2</v>
      </c>
      <c r="AH22" s="228">
        <v>4</v>
      </c>
      <c r="AI22" s="232" t="s">
        <v>627</v>
      </c>
      <c r="AJ22" s="597" t="s">
        <v>2648</v>
      </c>
      <c r="AK22" s="235" t="s">
        <v>2648</v>
      </c>
      <c r="AL22" s="235" t="s">
        <v>2648</v>
      </c>
      <c r="AM22" s="233"/>
    </row>
    <row r="23" spans="1:39" ht="13.5" customHeight="1">
      <c r="A23" s="272" t="s">
        <v>2896</v>
      </c>
      <c r="B23" s="598">
        <v>37</v>
      </c>
      <c r="C23" s="236">
        <v>256</v>
      </c>
      <c r="D23" s="237">
        <v>146.4</v>
      </c>
      <c r="E23" s="237">
        <v>6.3</v>
      </c>
      <c r="F23" s="237">
        <v>10.9</v>
      </c>
      <c r="G23" s="238">
        <v>7.6</v>
      </c>
      <c r="H23" s="235">
        <v>47.17</v>
      </c>
      <c r="I23" s="228">
        <v>234.2</v>
      </c>
      <c r="J23" s="228">
        <v>219</v>
      </c>
      <c r="K23" s="228" t="s">
        <v>630</v>
      </c>
      <c r="L23" s="228">
        <v>66</v>
      </c>
      <c r="M23" s="231">
        <v>82</v>
      </c>
      <c r="N23" s="592">
        <v>1.072</v>
      </c>
      <c r="O23" s="228">
        <v>28.95</v>
      </c>
      <c r="P23" s="239" t="s">
        <v>1667</v>
      </c>
      <c r="Q23" s="598">
        <v>37</v>
      </c>
      <c r="R23" s="228">
        <v>5537</v>
      </c>
      <c r="S23" s="228">
        <v>432.6</v>
      </c>
      <c r="T23" s="228">
        <v>483.2</v>
      </c>
      <c r="U23" s="594">
        <v>10.83</v>
      </c>
      <c r="V23" s="231">
        <v>17.59</v>
      </c>
      <c r="W23" s="228">
        <v>570.6</v>
      </c>
      <c r="X23" s="228">
        <v>77.96</v>
      </c>
      <c r="Y23" s="228">
        <v>119.4</v>
      </c>
      <c r="Z23" s="595">
        <v>3.48</v>
      </c>
      <c r="AA23" s="594">
        <v>37</v>
      </c>
      <c r="AB23" s="228">
        <v>15.37</v>
      </c>
      <c r="AC23" s="232">
        <v>85.61</v>
      </c>
      <c r="AD23" s="230">
        <v>1</v>
      </c>
      <c r="AE23" s="228">
        <v>1</v>
      </c>
      <c r="AF23" s="231" t="s">
        <v>627</v>
      </c>
      <c r="AG23" s="228">
        <v>2</v>
      </c>
      <c r="AH23" s="228">
        <v>4</v>
      </c>
      <c r="AI23" s="232" t="s">
        <v>627</v>
      </c>
      <c r="AJ23" s="597" t="s">
        <v>2648</v>
      </c>
      <c r="AK23" s="235" t="s">
        <v>2648</v>
      </c>
      <c r="AL23" s="235" t="s">
        <v>2648</v>
      </c>
      <c r="AM23" s="233"/>
    </row>
    <row r="24" spans="1:39" ht="13.5" customHeight="1">
      <c r="A24" s="272" t="s">
        <v>2795</v>
      </c>
      <c r="B24" s="598">
        <v>43</v>
      </c>
      <c r="C24" s="236">
        <v>259.6</v>
      </c>
      <c r="D24" s="237">
        <v>147.3</v>
      </c>
      <c r="E24" s="237">
        <v>7.2</v>
      </c>
      <c r="F24" s="237">
        <v>12.7</v>
      </c>
      <c r="G24" s="238">
        <v>7.6</v>
      </c>
      <c r="H24" s="235">
        <v>54.77</v>
      </c>
      <c r="I24" s="228">
        <v>234.2</v>
      </c>
      <c r="J24" s="228">
        <v>219</v>
      </c>
      <c r="K24" s="228" t="s">
        <v>630</v>
      </c>
      <c r="L24" s="228">
        <v>66</v>
      </c>
      <c r="M24" s="231">
        <v>84</v>
      </c>
      <c r="N24" s="592">
        <v>1.081</v>
      </c>
      <c r="O24" s="228">
        <v>25.14</v>
      </c>
      <c r="P24" s="239" t="s">
        <v>1668</v>
      </c>
      <c r="Q24" s="598">
        <v>43</v>
      </c>
      <c r="R24" s="228">
        <v>6544</v>
      </c>
      <c r="S24" s="228">
        <v>504.1</v>
      </c>
      <c r="T24" s="228">
        <v>566.3</v>
      </c>
      <c r="U24" s="594">
        <v>10.93</v>
      </c>
      <c r="V24" s="595">
        <v>20.2</v>
      </c>
      <c r="W24" s="228">
        <v>677.4</v>
      </c>
      <c r="X24" s="228">
        <v>91.97</v>
      </c>
      <c r="Y24" s="228">
        <v>141.1</v>
      </c>
      <c r="Z24" s="595">
        <v>3.52</v>
      </c>
      <c r="AA24" s="594">
        <v>41.5</v>
      </c>
      <c r="AB24" s="228">
        <v>23.97</v>
      </c>
      <c r="AC24" s="232">
        <v>103.1</v>
      </c>
      <c r="AD24" s="230">
        <v>1</v>
      </c>
      <c r="AE24" s="228">
        <v>1</v>
      </c>
      <c r="AF24" s="231" t="s">
        <v>627</v>
      </c>
      <c r="AG24" s="228">
        <v>1</v>
      </c>
      <c r="AH24" s="228">
        <v>2</v>
      </c>
      <c r="AI24" s="232" t="s">
        <v>627</v>
      </c>
      <c r="AJ24" s="597" t="s">
        <v>2648</v>
      </c>
      <c r="AK24" s="235" t="s">
        <v>2648</v>
      </c>
      <c r="AL24" s="235" t="s">
        <v>2648</v>
      </c>
      <c r="AM24" s="233"/>
    </row>
    <row r="25" spans="1:39" ht="13.5" customHeight="1">
      <c r="A25" s="272" t="s">
        <v>2796</v>
      </c>
      <c r="B25" s="598">
        <v>24.8</v>
      </c>
      <c r="C25" s="236">
        <v>305.1</v>
      </c>
      <c r="D25" s="237">
        <v>101.6</v>
      </c>
      <c r="E25" s="237">
        <v>5.8</v>
      </c>
      <c r="F25" s="237">
        <v>7</v>
      </c>
      <c r="G25" s="238">
        <v>7.6</v>
      </c>
      <c r="H25" s="599">
        <v>31.6</v>
      </c>
      <c r="I25" s="228">
        <v>291.1</v>
      </c>
      <c r="J25" s="228">
        <v>275.9</v>
      </c>
      <c r="K25" s="228" t="s">
        <v>628</v>
      </c>
      <c r="L25" s="228">
        <v>56</v>
      </c>
      <c r="M25" s="231">
        <v>58</v>
      </c>
      <c r="N25" s="592">
        <v>0.992</v>
      </c>
      <c r="O25" s="228">
        <v>39.98</v>
      </c>
      <c r="P25" s="239" t="s">
        <v>1669</v>
      </c>
      <c r="Q25" s="598">
        <v>24.8</v>
      </c>
      <c r="R25" s="228">
        <v>4455</v>
      </c>
      <c r="S25" s="228">
        <v>292.1</v>
      </c>
      <c r="T25" s="600">
        <v>342</v>
      </c>
      <c r="U25" s="594">
        <v>11.87</v>
      </c>
      <c r="V25" s="231">
        <v>18.85</v>
      </c>
      <c r="W25" s="228">
        <v>122.9</v>
      </c>
      <c r="X25" s="594">
        <v>24.2</v>
      </c>
      <c r="Y25" s="228">
        <v>38.81</v>
      </c>
      <c r="Z25" s="595">
        <v>1.97</v>
      </c>
      <c r="AA25" s="594">
        <v>28.7</v>
      </c>
      <c r="AB25" s="228">
        <v>4.98</v>
      </c>
      <c r="AC25" s="232">
        <v>27.18</v>
      </c>
      <c r="AD25" s="230">
        <v>1</v>
      </c>
      <c r="AE25" s="228">
        <v>1</v>
      </c>
      <c r="AF25" s="231" t="s">
        <v>627</v>
      </c>
      <c r="AG25" s="228">
        <v>4</v>
      </c>
      <c r="AH25" s="228">
        <v>4</v>
      </c>
      <c r="AI25" s="232" t="s">
        <v>627</v>
      </c>
      <c r="AJ25" s="597" t="s">
        <v>2648</v>
      </c>
      <c r="AK25" s="235" t="s">
        <v>2648</v>
      </c>
      <c r="AL25" s="235" t="s">
        <v>2648</v>
      </c>
      <c r="AM25" s="233"/>
    </row>
    <row r="26" spans="1:39" ht="13.5" customHeight="1">
      <c r="A26" s="272" t="s">
        <v>2797</v>
      </c>
      <c r="B26" s="598">
        <v>28.2</v>
      </c>
      <c r="C26" s="236">
        <v>308.7</v>
      </c>
      <c r="D26" s="237">
        <v>101.8</v>
      </c>
      <c r="E26" s="237">
        <v>6</v>
      </c>
      <c r="F26" s="237">
        <v>8.8</v>
      </c>
      <c r="G26" s="238">
        <v>7.6</v>
      </c>
      <c r="H26" s="235">
        <v>35.88</v>
      </c>
      <c r="I26" s="228">
        <v>291.1</v>
      </c>
      <c r="J26" s="228">
        <v>275.9</v>
      </c>
      <c r="K26" s="228" t="s">
        <v>628</v>
      </c>
      <c r="L26" s="228">
        <v>58</v>
      </c>
      <c r="M26" s="231">
        <v>58</v>
      </c>
      <c r="N26" s="592">
        <v>1</v>
      </c>
      <c r="O26" s="228">
        <v>35.49</v>
      </c>
      <c r="P26" s="239" t="s">
        <v>596</v>
      </c>
      <c r="Q26" s="598">
        <v>28.2</v>
      </c>
      <c r="R26" s="228">
        <v>5366</v>
      </c>
      <c r="S26" s="228">
        <v>347.6</v>
      </c>
      <c r="T26" s="228">
        <v>402.9</v>
      </c>
      <c r="U26" s="594">
        <v>12.23</v>
      </c>
      <c r="V26" s="231">
        <v>19.83</v>
      </c>
      <c r="W26" s="228">
        <v>155.4</v>
      </c>
      <c r="X26" s="228">
        <v>30.53</v>
      </c>
      <c r="Y26" s="228">
        <v>48.45</v>
      </c>
      <c r="Z26" s="595">
        <v>2.08</v>
      </c>
      <c r="AA26" s="594">
        <v>32.5</v>
      </c>
      <c r="AB26" s="228">
        <v>7.51</v>
      </c>
      <c r="AC26" s="232">
        <v>34.79</v>
      </c>
      <c r="AD26" s="230">
        <v>1</v>
      </c>
      <c r="AE26" s="228">
        <v>1</v>
      </c>
      <c r="AF26" s="231" t="s">
        <v>627</v>
      </c>
      <c r="AG26" s="228">
        <v>4</v>
      </c>
      <c r="AH26" s="228">
        <v>4</v>
      </c>
      <c r="AI26" s="232" t="s">
        <v>627</v>
      </c>
      <c r="AJ26" s="597" t="s">
        <v>2648</v>
      </c>
      <c r="AK26" s="235" t="s">
        <v>2648</v>
      </c>
      <c r="AL26" s="235" t="s">
        <v>2648</v>
      </c>
      <c r="AM26" s="233"/>
    </row>
    <row r="27" spans="1:39" ht="13.5" customHeight="1">
      <c r="A27" s="272" t="s">
        <v>2798</v>
      </c>
      <c r="B27" s="598">
        <v>32.8</v>
      </c>
      <c r="C27" s="236">
        <v>312.7</v>
      </c>
      <c r="D27" s="237">
        <v>102.4</v>
      </c>
      <c r="E27" s="237">
        <v>6.6</v>
      </c>
      <c r="F27" s="237">
        <v>10.8</v>
      </c>
      <c r="G27" s="238">
        <v>7.6</v>
      </c>
      <c r="H27" s="235">
        <v>41.83</v>
      </c>
      <c r="I27" s="228">
        <v>291.1</v>
      </c>
      <c r="J27" s="228">
        <v>275.9</v>
      </c>
      <c r="K27" s="228" t="s">
        <v>628</v>
      </c>
      <c r="L27" s="228">
        <v>58</v>
      </c>
      <c r="M27" s="231">
        <v>60</v>
      </c>
      <c r="N27" s="592">
        <v>1.009</v>
      </c>
      <c r="O27" s="228">
        <v>30.72</v>
      </c>
      <c r="P27" s="239" t="s">
        <v>597</v>
      </c>
      <c r="Q27" s="598">
        <v>32.8</v>
      </c>
      <c r="R27" s="228">
        <v>6501</v>
      </c>
      <c r="S27" s="228">
        <v>415.8</v>
      </c>
      <c r="T27" s="228">
        <v>480.8</v>
      </c>
      <c r="U27" s="594">
        <v>12.47</v>
      </c>
      <c r="V27" s="231">
        <v>22.06</v>
      </c>
      <c r="W27" s="228">
        <v>194.1</v>
      </c>
      <c r="X27" s="228">
        <v>37.91</v>
      </c>
      <c r="Y27" s="228">
        <v>60.04</v>
      </c>
      <c r="Z27" s="595">
        <v>2.15</v>
      </c>
      <c r="AA27" s="594">
        <v>37.1</v>
      </c>
      <c r="AB27" s="228">
        <v>12.29</v>
      </c>
      <c r="AC27" s="232">
        <v>44.04</v>
      </c>
      <c r="AD27" s="230">
        <v>1</v>
      </c>
      <c r="AE27" s="228">
        <v>1</v>
      </c>
      <c r="AF27" s="231" t="s">
        <v>627</v>
      </c>
      <c r="AG27" s="228">
        <v>3</v>
      </c>
      <c r="AH27" s="228">
        <v>4</v>
      </c>
      <c r="AI27" s="232" t="s">
        <v>627</v>
      </c>
      <c r="AJ27" s="597" t="s">
        <v>2648</v>
      </c>
      <c r="AK27" s="235" t="s">
        <v>2648</v>
      </c>
      <c r="AL27" s="235" t="s">
        <v>2648</v>
      </c>
      <c r="AM27" s="233"/>
    </row>
    <row r="28" spans="1:39" ht="13.5" customHeight="1">
      <c r="A28" s="272" t="s">
        <v>2639</v>
      </c>
      <c r="B28" s="598">
        <v>37</v>
      </c>
      <c r="C28" s="236">
        <v>304.4</v>
      </c>
      <c r="D28" s="237">
        <v>123.4</v>
      </c>
      <c r="E28" s="237">
        <v>7.1</v>
      </c>
      <c r="F28" s="237">
        <v>10.7</v>
      </c>
      <c r="G28" s="238">
        <v>8.9</v>
      </c>
      <c r="H28" s="235">
        <v>47.18</v>
      </c>
      <c r="I28" s="228">
        <v>283</v>
      </c>
      <c r="J28" s="228">
        <v>265.2</v>
      </c>
      <c r="K28" s="228" t="s">
        <v>630</v>
      </c>
      <c r="L28" s="228">
        <v>67</v>
      </c>
      <c r="M28" s="231">
        <v>69</v>
      </c>
      <c r="N28" s="592">
        <v>1.073</v>
      </c>
      <c r="O28" s="228">
        <v>28.97</v>
      </c>
      <c r="P28" s="239" t="s">
        <v>1838</v>
      </c>
      <c r="Q28" s="598">
        <v>37</v>
      </c>
      <c r="R28" s="228">
        <v>7171</v>
      </c>
      <c r="S28" s="228">
        <v>471.1</v>
      </c>
      <c r="T28" s="228">
        <v>539.4</v>
      </c>
      <c r="U28" s="594">
        <v>12.33</v>
      </c>
      <c r="V28" s="231">
        <v>23.44</v>
      </c>
      <c r="W28" s="228">
        <v>336.2</v>
      </c>
      <c r="X28" s="228">
        <v>54.49</v>
      </c>
      <c r="Y28" s="228">
        <v>85.41</v>
      </c>
      <c r="Z28" s="595">
        <v>2.67</v>
      </c>
      <c r="AA28" s="228">
        <v>38.93</v>
      </c>
      <c r="AB28" s="228">
        <v>14.96</v>
      </c>
      <c r="AC28" s="232">
        <v>72.26</v>
      </c>
      <c r="AD28" s="230">
        <v>1</v>
      </c>
      <c r="AE28" s="228">
        <v>1</v>
      </c>
      <c r="AF28" s="231" t="s">
        <v>627</v>
      </c>
      <c r="AG28" s="228">
        <v>2</v>
      </c>
      <c r="AH28" s="228">
        <v>4</v>
      </c>
      <c r="AI28" s="232" t="s">
        <v>627</v>
      </c>
      <c r="AJ28" s="597" t="s">
        <v>2648</v>
      </c>
      <c r="AK28" s="235" t="s">
        <v>2648</v>
      </c>
      <c r="AL28" s="235" t="s">
        <v>2648</v>
      </c>
      <c r="AM28" s="233"/>
    </row>
    <row r="29" spans="1:39" ht="13.5" customHeight="1">
      <c r="A29" s="272" t="s">
        <v>2640</v>
      </c>
      <c r="B29" s="598">
        <v>41.9</v>
      </c>
      <c r="C29" s="236">
        <v>307.2</v>
      </c>
      <c r="D29" s="237">
        <v>124.3</v>
      </c>
      <c r="E29" s="237">
        <v>8</v>
      </c>
      <c r="F29" s="237">
        <v>12.1</v>
      </c>
      <c r="G29" s="238">
        <v>8.9</v>
      </c>
      <c r="H29" s="599">
        <v>53.4</v>
      </c>
      <c r="I29" s="228">
        <v>283</v>
      </c>
      <c r="J29" s="228">
        <v>265.2</v>
      </c>
      <c r="K29" s="228" t="s">
        <v>630</v>
      </c>
      <c r="L29" s="228">
        <v>68</v>
      </c>
      <c r="M29" s="231">
        <v>70</v>
      </c>
      <c r="N29" s="592">
        <v>1.08</v>
      </c>
      <c r="O29" s="228">
        <v>25.77</v>
      </c>
      <c r="P29" s="239" t="s">
        <v>1839</v>
      </c>
      <c r="Q29" s="598">
        <v>41.9</v>
      </c>
      <c r="R29" s="228">
        <v>8196</v>
      </c>
      <c r="S29" s="228">
        <v>533.6</v>
      </c>
      <c r="T29" s="228">
        <v>613.5</v>
      </c>
      <c r="U29" s="594">
        <v>12.39</v>
      </c>
      <c r="V29" s="231">
        <v>26.44</v>
      </c>
      <c r="W29" s="228">
        <v>388.8</v>
      </c>
      <c r="X29" s="228">
        <v>62.55</v>
      </c>
      <c r="Y29" s="228">
        <v>98.41</v>
      </c>
      <c r="Z29" s="595">
        <v>2.7</v>
      </c>
      <c r="AA29" s="228">
        <v>42.63</v>
      </c>
      <c r="AB29" s="228">
        <v>21.42</v>
      </c>
      <c r="AC29" s="232">
        <v>84.32</v>
      </c>
      <c r="AD29" s="230">
        <v>1</v>
      </c>
      <c r="AE29" s="228">
        <v>1</v>
      </c>
      <c r="AF29" s="231" t="s">
        <v>627</v>
      </c>
      <c r="AG29" s="228">
        <v>2</v>
      </c>
      <c r="AH29" s="228">
        <v>3</v>
      </c>
      <c r="AI29" s="232" t="s">
        <v>627</v>
      </c>
      <c r="AJ29" s="597" t="s">
        <v>2648</v>
      </c>
      <c r="AK29" s="235" t="s">
        <v>2648</v>
      </c>
      <c r="AL29" s="235" t="s">
        <v>2648</v>
      </c>
      <c r="AM29" s="233"/>
    </row>
    <row r="30" spans="1:39" ht="13.5" customHeight="1">
      <c r="A30" s="272" t="s">
        <v>2641</v>
      </c>
      <c r="B30" s="598">
        <v>48.1</v>
      </c>
      <c r="C30" s="236">
        <v>311</v>
      </c>
      <c r="D30" s="237">
        <v>125.3</v>
      </c>
      <c r="E30" s="237">
        <v>9</v>
      </c>
      <c r="F30" s="237">
        <v>14</v>
      </c>
      <c r="G30" s="238">
        <v>8.9</v>
      </c>
      <c r="H30" s="235">
        <v>61.23</v>
      </c>
      <c r="I30" s="228">
        <v>283</v>
      </c>
      <c r="J30" s="228">
        <v>265.2</v>
      </c>
      <c r="K30" s="228" t="s">
        <v>630</v>
      </c>
      <c r="L30" s="228">
        <v>69</v>
      </c>
      <c r="M30" s="231">
        <v>71</v>
      </c>
      <c r="N30" s="592">
        <v>1.09</v>
      </c>
      <c r="O30" s="228">
        <v>22.67</v>
      </c>
      <c r="P30" s="239" t="s">
        <v>1840</v>
      </c>
      <c r="Q30" s="598">
        <v>48.1</v>
      </c>
      <c r="R30" s="228">
        <v>9575</v>
      </c>
      <c r="S30" s="228">
        <v>615.7</v>
      </c>
      <c r="T30" s="228">
        <v>710.7</v>
      </c>
      <c r="U30" s="594">
        <v>12.5</v>
      </c>
      <c r="V30" s="595">
        <v>29.9</v>
      </c>
      <c r="W30" s="600">
        <v>461</v>
      </c>
      <c r="X30" s="228">
        <v>73.59</v>
      </c>
      <c r="Y30" s="228">
        <v>116.1</v>
      </c>
      <c r="Z30" s="595">
        <v>2.74</v>
      </c>
      <c r="AA30" s="228">
        <v>47.43</v>
      </c>
      <c r="AB30" s="228">
        <v>32.18</v>
      </c>
      <c r="AC30" s="232">
        <v>101.2</v>
      </c>
      <c r="AD30" s="230">
        <v>1</v>
      </c>
      <c r="AE30" s="228">
        <v>1</v>
      </c>
      <c r="AF30" s="231" t="s">
        <v>627</v>
      </c>
      <c r="AG30" s="228">
        <v>1</v>
      </c>
      <c r="AH30" s="228">
        <v>2</v>
      </c>
      <c r="AI30" s="232" t="s">
        <v>627</v>
      </c>
      <c r="AJ30" s="597" t="s">
        <v>2648</v>
      </c>
      <c r="AK30" s="235" t="s">
        <v>2648</v>
      </c>
      <c r="AL30" s="235" t="s">
        <v>2648</v>
      </c>
      <c r="AM30" s="233"/>
    </row>
    <row r="31" spans="1:39" ht="13.5" customHeight="1">
      <c r="A31" s="272" t="s">
        <v>2642</v>
      </c>
      <c r="B31" s="598">
        <v>40.3</v>
      </c>
      <c r="C31" s="236">
        <v>303.4</v>
      </c>
      <c r="D31" s="237">
        <v>165</v>
      </c>
      <c r="E31" s="237">
        <v>6</v>
      </c>
      <c r="F31" s="237">
        <v>10.2</v>
      </c>
      <c r="G31" s="240">
        <v>8.9</v>
      </c>
      <c r="H31" s="235">
        <v>51.32</v>
      </c>
      <c r="I31" s="228">
        <v>283</v>
      </c>
      <c r="J31" s="228">
        <v>265.2</v>
      </c>
      <c r="K31" s="228" t="s">
        <v>632</v>
      </c>
      <c r="L31" s="228">
        <v>76</v>
      </c>
      <c r="M31" s="231">
        <v>84</v>
      </c>
      <c r="N31" s="592">
        <v>1.24</v>
      </c>
      <c r="O31" s="228">
        <v>30.77</v>
      </c>
      <c r="P31" s="239" t="s">
        <v>598</v>
      </c>
      <c r="Q31" s="598">
        <v>40.3</v>
      </c>
      <c r="R31" s="228">
        <v>8503</v>
      </c>
      <c r="S31" s="228">
        <v>560.5</v>
      </c>
      <c r="T31" s="228">
        <v>623.1</v>
      </c>
      <c r="U31" s="594">
        <v>12.87</v>
      </c>
      <c r="V31" s="231">
        <v>20.09</v>
      </c>
      <c r="W31" s="228">
        <v>764.4</v>
      </c>
      <c r="X31" s="228">
        <v>92.65</v>
      </c>
      <c r="Y31" s="228">
        <v>141.7</v>
      </c>
      <c r="Z31" s="595">
        <v>3.86</v>
      </c>
      <c r="AA31" s="228">
        <v>36.83</v>
      </c>
      <c r="AB31" s="228">
        <v>14.74</v>
      </c>
      <c r="AC31" s="232">
        <v>164.1</v>
      </c>
      <c r="AD31" s="230">
        <v>1</v>
      </c>
      <c r="AE31" s="228">
        <v>1</v>
      </c>
      <c r="AF31" s="231" t="s">
        <v>627</v>
      </c>
      <c r="AG31" s="228">
        <v>4</v>
      </c>
      <c r="AH31" s="228">
        <v>4</v>
      </c>
      <c r="AI31" s="232" t="s">
        <v>627</v>
      </c>
      <c r="AJ31" s="597" t="s">
        <v>2648</v>
      </c>
      <c r="AK31" s="235" t="s">
        <v>2648</v>
      </c>
      <c r="AL31" s="235" t="s">
        <v>2648</v>
      </c>
      <c r="AM31" s="233"/>
    </row>
    <row r="32" spans="1:39" ht="13.5" customHeight="1">
      <c r="A32" s="272" t="s">
        <v>2643</v>
      </c>
      <c r="B32" s="598">
        <v>46.1</v>
      </c>
      <c r="C32" s="236">
        <v>306.6</v>
      </c>
      <c r="D32" s="237">
        <v>165.7</v>
      </c>
      <c r="E32" s="237">
        <v>6.7</v>
      </c>
      <c r="F32" s="237">
        <v>11.8</v>
      </c>
      <c r="G32" s="240">
        <v>8.9</v>
      </c>
      <c r="H32" s="235">
        <v>58.75</v>
      </c>
      <c r="I32" s="228">
        <v>283</v>
      </c>
      <c r="J32" s="228">
        <v>265.2</v>
      </c>
      <c r="K32" s="228" t="s">
        <v>632</v>
      </c>
      <c r="L32" s="228">
        <v>76</v>
      </c>
      <c r="M32" s="231">
        <v>84</v>
      </c>
      <c r="N32" s="592">
        <v>1.247</v>
      </c>
      <c r="O32" s="228">
        <v>27.05</v>
      </c>
      <c r="P32" s="239" t="s">
        <v>1774</v>
      </c>
      <c r="Q32" s="598">
        <v>46.1</v>
      </c>
      <c r="R32" s="228">
        <v>9899</v>
      </c>
      <c r="S32" s="228">
        <v>645.7</v>
      </c>
      <c r="T32" s="600">
        <v>720</v>
      </c>
      <c r="U32" s="594">
        <v>12.98</v>
      </c>
      <c r="V32" s="231">
        <v>22.53</v>
      </c>
      <c r="W32" s="228">
        <v>895.7</v>
      </c>
      <c r="X32" s="228">
        <v>108.1</v>
      </c>
      <c r="Y32" s="228">
        <v>165.5</v>
      </c>
      <c r="Z32" s="595">
        <v>3.9</v>
      </c>
      <c r="AA32" s="228">
        <v>40.73</v>
      </c>
      <c r="AB32" s="594">
        <v>22.2</v>
      </c>
      <c r="AC32" s="232">
        <v>194.4</v>
      </c>
      <c r="AD32" s="230">
        <v>1</v>
      </c>
      <c r="AE32" s="228">
        <v>1</v>
      </c>
      <c r="AF32" s="231" t="s">
        <v>627</v>
      </c>
      <c r="AG32" s="228">
        <v>3</v>
      </c>
      <c r="AH32" s="228">
        <v>4</v>
      </c>
      <c r="AI32" s="232" t="s">
        <v>627</v>
      </c>
      <c r="AJ32" s="597" t="s">
        <v>2648</v>
      </c>
      <c r="AK32" s="235" t="s">
        <v>2648</v>
      </c>
      <c r="AL32" s="235" t="s">
        <v>2648</v>
      </c>
      <c r="AM32" s="233"/>
    </row>
    <row r="33" spans="1:39" ht="13.5" customHeight="1">
      <c r="A33" s="272" t="s">
        <v>2883</v>
      </c>
      <c r="B33" s="598">
        <v>54</v>
      </c>
      <c r="C33" s="236">
        <v>310.4</v>
      </c>
      <c r="D33" s="237">
        <v>166.9</v>
      </c>
      <c r="E33" s="237">
        <v>7.9</v>
      </c>
      <c r="F33" s="237">
        <v>13.7</v>
      </c>
      <c r="G33" s="240">
        <v>8.9</v>
      </c>
      <c r="H33" s="235">
        <v>68.77</v>
      </c>
      <c r="I33" s="228">
        <v>283</v>
      </c>
      <c r="J33" s="228">
        <v>265.2</v>
      </c>
      <c r="K33" s="228" t="s">
        <v>632</v>
      </c>
      <c r="L33" s="228">
        <v>78</v>
      </c>
      <c r="M33" s="231">
        <v>84</v>
      </c>
      <c r="N33" s="592">
        <v>1.257</v>
      </c>
      <c r="O33" s="228">
        <v>23.29</v>
      </c>
      <c r="P33" s="239" t="s">
        <v>1775</v>
      </c>
      <c r="Q33" s="598">
        <v>54</v>
      </c>
      <c r="R33" s="228">
        <v>11700</v>
      </c>
      <c r="S33" s="228">
        <v>753.6</v>
      </c>
      <c r="T33" s="228">
        <v>846.1</v>
      </c>
      <c r="U33" s="594">
        <v>13.04</v>
      </c>
      <c r="V33" s="231">
        <v>26.56</v>
      </c>
      <c r="W33" s="228">
        <v>1063</v>
      </c>
      <c r="X33" s="228">
        <v>127.4</v>
      </c>
      <c r="Y33" s="228">
        <v>195.6</v>
      </c>
      <c r="Z33" s="595">
        <v>3.93</v>
      </c>
      <c r="AA33" s="228">
        <v>45.73</v>
      </c>
      <c r="AB33" s="594">
        <v>34.9</v>
      </c>
      <c r="AC33" s="232">
        <v>233.6</v>
      </c>
      <c r="AD33" s="230">
        <v>1</v>
      </c>
      <c r="AE33" s="228">
        <v>1</v>
      </c>
      <c r="AF33" s="231" t="s">
        <v>627</v>
      </c>
      <c r="AG33" s="228">
        <v>2</v>
      </c>
      <c r="AH33" s="228">
        <v>3</v>
      </c>
      <c r="AI33" s="232" t="s">
        <v>627</v>
      </c>
      <c r="AJ33" s="597" t="s">
        <v>2648</v>
      </c>
      <c r="AK33" s="235" t="s">
        <v>2648</v>
      </c>
      <c r="AL33" s="235" t="s">
        <v>2648</v>
      </c>
      <c r="AM33" s="233"/>
    </row>
    <row r="34" spans="1:39" ht="13.5" customHeight="1">
      <c r="A34" s="272" t="s">
        <v>2884</v>
      </c>
      <c r="B34" s="598">
        <v>33.1</v>
      </c>
      <c r="C34" s="236">
        <v>349</v>
      </c>
      <c r="D34" s="237">
        <v>125.4</v>
      </c>
      <c r="E34" s="237">
        <v>6</v>
      </c>
      <c r="F34" s="237">
        <v>8.5</v>
      </c>
      <c r="G34" s="238">
        <v>10.2</v>
      </c>
      <c r="H34" s="235">
        <v>42.13</v>
      </c>
      <c r="I34" s="228">
        <v>332</v>
      </c>
      <c r="J34" s="228">
        <v>311.6</v>
      </c>
      <c r="K34" s="228" t="s">
        <v>629</v>
      </c>
      <c r="L34" s="228">
        <v>62</v>
      </c>
      <c r="M34" s="231">
        <v>74</v>
      </c>
      <c r="N34" s="592">
        <v>1.17</v>
      </c>
      <c r="O34" s="228">
        <v>35.38</v>
      </c>
      <c r="P34" s="239" t="s">
        <v>1776</v>
      </c>
      <c r="Q34" s="598">
        <v>33.1</v>
      </c>
      <c r="R34" s="228">
        <v>8249</v>
      </c>
      <c r="S34" s="228">
        <v>472.7</v>
      </c>
      <c r="T34" s="228">
        <v>542.9</v>
      </c>
      <c r="U34" s="594">
        <v>13.99</v>
      </c>
      <c r="V34" s="231">
        <v>23.06</v>
      </c>
      <c r="W34" s="228">
        <v>280.2</v>
      </c>
      <c r="X34" s="228">
        <v>44.69</v>
      </c>
      <c r="Y34" s="228">
        <v>70.29</v>
      </c>
      <c r="Z34" s="595">
        <v>2.58</v>
      </c>
      <c r="AA34" s="228">
        <v>34.95</v>
      </c>
      <c r="AB34" s="228">
        <v>8.97</v>
      </c>
      <c r="AC34" s="232">
        <v>80.97</v>
      </c>
      <c r="AD34" s="230">
        <v>1</v>
      </c>
      <c r="AE34" s="228">
        <v>1</v>
      </c>
      <c r="AF34" s="231" t="s">
        <v>627</v>
      </c>
      <c r="AG34" s="228">
        <v>4</v>
      </c>
      <c r="AH34" s="228">
        <v>4</v>
      </c>
      <c r="AI34" s="232" t="s">
        <v>627</v>
      </c>
      <c r="AJ34" s="597" t="s">
        <v>2648</v>
      </c>
      <c r="AK34" s="235" t="s">
        <v>2648</v>
      </c>
      <c r="AL34" s="235" t="s">
        <v>2648</v>
      </c>
      <c r="AM34" s="233"/>
    </row>
    <row r="35" spans="1:39" ht="13.5" customHeight="1">
      <c r="A35" s="272" t="s">
        <v>2885</v>
      </c>
      <c r="B35" s="598">
        <v>39.1</v>
      </c>
      <c r="C35" s="236">
        <v>353.4</v>
      </c>
      <c r="D35" s="237">
        <v>126</v>
      </c>
      <c r="E35" s="237">
        <v>6.6</v>
      </c>
      <c r="F35" s="237">
        <v>10.7</v>
      </c>
      <c r="G35" s="238">
        <v>10.2</v>
      </c>
      <c r="H35" s="235">
        <v>49.77</v>
      </c>
      <c r="I35" s="228">
        <v>332</v>
      </c>
      <c r="J35" s="228">
        <v>311.6</v>
      </c>
      <c r="K35" s="228" t="s">
        <v>629</v>
      </c>
      <c r="L35" s="228">
        <v>62</v>
      </c>
      <c r="M35" s="231">
        <v>74</v>
      </c>
      <c r="N35" s="592">
        <v>1.18</v>
      </c>
      <c r="O35" s="228">
        <v>30.21</v>
      </c>
      <c r="P35" s="239" t="s">
        <v>1777</v>
      </c>
      <c r="Q35" s="598">
        <v>39.1</v>
      </c>
      <c r="R35" s="228">
        <v>10172</v>
      </c>
      <c r="S35" s="228">
        <v>575.6</v>
      </c>
      <c r="T35" s="228">
        <v>658.5</v>
      </c>
      <c r="U35" s="594">
        <v>14.3</v>
      </c>
      <c r="V35" s="231">
        <v>25.69</v>
      </c>
      <c r="W35" s="228">
        <v>357.8</v>
      </c>
      <c r="X35" s="594">
        <v>56.8</v>
      </c>
      <c r="Y35" s="228">
        <v>89.05</v>
      </c>
      <c r="Z35" s="595">
        <v>2.68</v>
      </c>
      <c r="AA35" s="228">
        <v>39.95</v>
      </c>
      <c r="AB35" s="228">
        <v>15.15</v>
      </c>
      <c r="AC35" s="232">
        <v>104.7</v>
      </c>
      <c r="AD35" s="230">
        <v>1</v>
      </c>
      <c r="AE35" s="228">
        <v>1</v>
      </c>
      <c r="AF35" s="231" t="s">
        <v>627</v>
      </c>
      <c r="AG35" s="228">
        <v>4</v>
      </c>
      <c r="AH35" s="228">
        <v>4</v>
      </c>
      <c r="AI35" s="232" t="s">
        <v>627</v>
      </c>
      <c r="AJ35" s="597" t="s">
        <v>2648</v>
      </c>
      <c r="AK35" s="235" t="s">
        <v>2648</v>
      </c>
      <c r="AL35" s="235" t="s">
        <v>2648</v>
      </c>
      <c r="AM35" s="233"/>
    </row>
    <row r="36" spans="1:39" ht="13.5" customHeight="1">
      <c r="A36" s="272" t="s">
        <v>2756</v>
      </c>
      <c r="B36" s="598">
        <v>45</v>
      </c>
      <c r="C36" s="236">
        <v>351.4</v>
      </c>
      <c r="D36" s="237">
        <v>171.1</v>
      </c>
      <c r="E36" s="237">
        <v>7</v>
      </c>
      <c r="F36" s="237">
        <v>9.7</v>
      </c>
      <c r="G36" s="238">
        <v>10.2</v>
      </c>
      <c r="H36" s="235">
        <v>57.33</v>
      </c>
      <c r="I36" s="228">
        <v>332</v>
      </c>
      <c r="J36" s="228">
        <v>311.6</v>
      </c>
      <c r="K36" s="228" t="s">
        <v>632</v>
      </c>
      <c r="L36" s="228">
        <v>82</v>
      </c>
      <c r="M36" s="231">
        <v>90</v>
      </c>
      <c r="N36" s="592">
        <v>1.356</v>
      </c>
      <c r="O36" s="228">
        <v>30.13</v>
      </c>
      <c r="P36" s="239" t="s">
        <v>600</v>
      </c>
      <c r="Q36" s="598">
        <v>45</v>
      </c>
      <c r="R36" s="228">
        <v>12070</v>
      </c>
      <c r="S36" s="228">
        <v>686.7</v>
      </c>
      <c r="T36" s="228">
        <v>774.6</v>
      </c>
      <c r="U36" s="594">
        <v>14.51</v>
      </c>
      <c r="V36" s="231">
        <v>26.79</v>
      </c>
      <c r="W36" s="228">
        <v>811.1</v>
      </c>
      <c r="X36" s="228">
        <v>94.81</v>
      </c>
      <c r="Y36" s="228">
        <v>146.6</v>
      </c>
      <c r="Z36" s="595">
        <v>3.76</v>
      </c>
      <c r="AA36" s="228">
        <v>38.35</v>
      </c>
      <c r="AB36" s="228">
        <v>16.16</v>
      </c>
      <c r="AC36" s="232">
        <v>236.4</v>
      </c>
      <c r="AD36" s="230">
        <v>1</v>
      </c>
      <c r="AE36" s="228">
        <v>2</v>
      </c>
      <c r="AF36" s="231" t="s">
        <v>627</v>
      </c>
      <c r="AG36" s="228">
        <v>4</v>
      </c>
      <c r="AH36" s="228">
        <v>4</v>
      </c>
      <c r="AI36" s="232" t="s">
        <v>627</v>
      </c>
      <c r="AJ36" s="597" t="s">
        <v>2648</v>
      </c>
      <c r="AK36" s="235" t="s">
        <v>2648</v>
      </c>
      <c r="AL36" s="235" t="s">
        <v>2648</v>
      </c>
      <c r="AM36" s="233"/>
    </row>
    <row r="37" spans="1:39" ht="13.5" customHeight="1">
      <c r="A37" s="272" t="s">
        <v>2757</v>
      </c>
      <c r="B37" s="598">
        <v>51</v>
      </c>
      <c r="C37" s="236">
        <v>355</v>
      </c>
      <c r="D37" s="237">
        <v>171.5</v>
      </c>
      <c r="E37" s="237">
        <v>7.4</v>
      </c>
      <c r="F37" s="237">
        <v>11.5</v>
      </c>
      <c r="G37" s="238">
        <v>10.2</v>
      </c>
      <c r="H37" s="235">
        <v>64.91</v>
      </c>
      <c r="I37" s="228">
        <v>332</v>
      </c>
      <c r="J37" s="228">
        <v>311.6</v>
      </c>
      <c r="K37" s="228" t="s">
        <v>632</v>
      </c>
      <c r="L37" s="228">
        <v>82</v>
      </c>
      <c r="M37" s="231">
        <v>90</v>
      </c>
      <c r="N37" s="592">
        <v>1.364</v>
      </c>
      <c r="O37" s="228">
        <v>26.76</v>
      </c>
      <c r="P37" s="239" t="s">
        <v>2090</v>
      </c>
      <c r="Q37" s="598">
        <v>51</v>
      </c>
      <c r="R37" s="228">
        <v>14140</v>
      </c>
      <c r="S37" s="228">
        <v>796.4</v>
      </c>
      <c r="T37" s="600">
        <v>896</v>
      </c>
      <c r="U37" s="594">
        <v>14.76</v>
      </c>
      <c r="V37" s="231">
        <v>28.66</v>
      </c>
      <c r="W37" s="228">
        <v>968.3</v>
      </c>
      <c r="X37" s="228">
        <v>112.9</v>
      </c>
      <c r="Y37" s="228">
        <v>174.2</v>
      </c>
      <c r="Z37" s="595">
        <v>3.86</v>
      </c>
      <c r="AA37" s="228">
        <v>42.35</v>
      </c>
      <c r="AB37" s="594">
        <v>24</v>
      </c>
      <c r="AC37" s="232">
        <v>285.2</v>
      </c>
      <c r="AD37" s="230">
        <v>1</v>
      </c>
      <c r="AE37" s="228">
        <v>1</v>
      </c>
      <c r="AF37" s="231" t="s">
        <v>627</v>
      </c>
      <c r="AG37" s="228">
        <v>4</v>
      </c>
      <c r="AH37" s="228">
        <v>4</v>
      </c>
      <c r="AI37" s="232" t="s">
        <v>627</v>
      </c>
      <c r="AJ37" s="597" t="s">
        <v>2648</v>
      </c>
      <c r="AK37" s="235" t="s">
        <v>2648</v>
      </c>
      <c r="AL37" s="235" t="s">
        <v>2648</v>
      </c>
      <c r="AM37" s="233"/>
    </row>
    <row r="38" spans="1:39" ht="13.5" customHeight="1">
      <c r="A38" s="272" t="s">
        <v>2758</v>
      </c>
      <c r="B38" s="598">
        <v>57</v>
      </c>
      <c r="C38" s="236">
        <v>358</v>
      </c>
      <c r="D38" s="237">
        <v>172.2</v>
      </c>
      <c r="E38" s="237">
        <v>8.1</v>
      </c>
      <c r="F38" s="237">
        <v>13</v>
      </c>
      <c r="G38" s="238">
        <v>10.2</v>
      </c>
      <c r="H38" s="235">
        <v>72.56</v>
      </c>
      <c r="I38" s="228">
        <v>332</v>
      </c>
      <c r="J38" s="228">
        <v>311.6</v>
      </c>
      <c r="K38" s="228" t="s">
        <v>632</v>
      </c>
      <c r="L38" s="228">
        <v>82</v>
      </c>
      <c r="M38" s="231">
        <v>90</v>
      </c>
      <c r="N38" s="592">
        <v>1.371</v>
      </c>
      <c r="O38" s="228">
        <v>24.07</v>
      </c>
      <c r="P38" s="239" t="s">
        <v>2091</v>
      </c>
      <c r="Q38" s="598">
        <v>57</v>
      </c>
      <c r="R38" s="228">
        <v>16040</v>
      </c>
      <c r="S38" s="600">
        <v>896</v>
      </c>
      <c r="T38" s="228">
        <v>1010</v>
      </c>
      <c r="U38" s="594">
        <v>14.87</v>
      </c>
      <c r="V38" s="231">
        <v>31.49</v>
      </c>
      <c r="W38" s="228">
        <v>1108</v>
      </c>
      <c r="X38" s="228">
        <v>128.7</v>
      </c>
      <c r="Y38" s="228">
        <v>198.8</v>
      </c>
      <c r="Z38" s="595">
        <v>3.91</v>
      </c>
      <c r="AA38" s="228">
        <v>46.05</v>
      </c>
      <c r="AB38" s="228">
        <v>33.59</v>
      </c>
      <c r="AC38" s="232">
        <v>329.2</v>
      </c>
      <c r="AD38" s="230">
        <v>1</v>
      </c>
      <c r="AE38" s="228">
        <v>1</v>
      </c>
      <c r="AF38" s="231" t="s">
        <v>627</v>
      </c>
      <c r="AG38" s="228">
        <v>3</v>
      </c>
      <c r="AH38" s="228">
        <v>4</v>
      </c>
      <c r="AI38" s="232" t="s">
        <v>627</v>
      </c>
      <c r="AJ38" s="597" t="s">
        <v>2648</v>
      </c>
      <c r="AK38" s="235" t="s">
        <v>2648</v>
      </c>
      <c r="AL38" s="235" t="s">
        <v>2648</v>
      </c>
      <c r="AM38" s="233"/>
    </row>
    <row r="39" spans="1:39" ht="13.5" customHeight="1">
      <c r="A39" s="272" t="s">
        <v>2759</v>
      </c>
      <c r="B39" s="598">
        <v>67.1</v>
      </c>
      <c r="C39" s="236">
        <v>363.4</v>
      </c>
      <c r="D39" s="237">
        <v>173.2</v>
      </c>
      <c r="E39" s="237">
        <v>9.1</v>
      </c>
      <c r="F39" s="237">
        <v>15.7</v>
      </c>
      <c r="G39" s="238">
        <v>10.2</v>
      </c>
      <c r="H39" s="235">
        <v>85.49</v>
      </c>
      <c r="I39" s="228">
        <v>332</v>
      </c>
      <c r="J39" s="228">
        <v>311.6</v>
      </c>
      <c r="K39" s="228" t="s">
        <v>632</v>
      </c>
      <c r="L39" s="228">
        <v>84</v>
      </c>
      <c r="M39" s="231">
        <v>92</v>
      </c>
      <c r="N39" s="592">
        <v>1.384</v>
      </c>
      <c r="O39" s="228">
        <v>20.62</v>
      </c>
      <c r="P39" s="239" t="s">
        <v>2092</v>
      </c>
      <c r="Q39" s="598">
        <v>67.1</v>
      </c>
      <c r="R39" s="228">
        <v>19460</v>
      </c>
      <c r="S39" s="228">
        <v>1071</v>
      </c>
      <c r="T39" s="228">
        <v>1211</v>
      </c>
      <c r="U39" s="594">
        <v>15.09</v>
      </c>
      <c r="V39" s="231">
        <v>35.74</v>
      </c>
      <c r="W39" s="228">
        <v>1362</v>
      </c>
      <c r="X39" s="228">
        <v>157.3</v>
      </c>
      <c r="Y39" s="600">
        <v>243</v>
      </c>
      <c r="Z39" s="595">
        <v>3.99</v>
      </c>
      <c r="AA39" s="228">
        <v>52.45</v>
      </c>
      <c r="AB39" s="594">
        <v>55.9</v>
      </c>
      <c r="AC39" s="232">
        <v>410.9</v>
      </c>
      <c r="AD39" s="230">
        <v>1</v>
      </c>
      <c r="AE39" s="228">
        <v>1</v>
      </c>
      <c r="AF39" s="231" t="s">
        <v>627</v>
      </c>
      <c r="AG39" s="228">
        <v>2</v>
      </c>
      <c r="AH39" s="228">
        <v>4</v>
      </c>
      <c r="AI39" s="232" t="s">
        <v>627</v>
      </c>
      <c r="AJ39" s="597" t="s">
        <v>2648</v>
      </c>
      <c r="AK39" s="235" t="s">
        <v>2648</v>
      </c>
      <c r="AL39" s="235" t="s">
        <v>2648</v>
      </c>
      <c r="AM39" s="233"/>
    </row>
    <row r="40" spans="1:39" ht="13.5" customHeight="1">
      <c r="A40" s="272" t="s">
        <v>2760</v>
      </c>
      <c r="B40" s="598">
        <v>39</v>
      </c>
      <c r="C40" s="236">
        <v>398</v>
      </c>
      <c r="D40" s="237">
        <v>141.8</v>
      </c>
      <c r="E40" s="237">
        <v>6.4</v>
      </c>
      <c r="F40" s="237">
        <v>8.6</v>
      </c>
      <c r="G40" s="238">
        <v>10.2</v>
      </c>
      <c r="H40" s="235">
        <v>49.65</v>
      </c>
      <c r="I40" s="228">
        <v>380.8</v>
      </c>
      <c r="J40" s="228">
        <v>360.4</v>
      </c>
      <c r="K40" s="228" t="s">
        <v>630</v>
      </c>
      <c r="L40" s="228">
        <v>68</v>
      </c>
      <c r="M40" s="231">
        <v>78</v>
      </c>
      <c r="N40" s="592">
        <v>1.333</v>
      </c>
      <c r="O40" s="594">
        <v>34.2</v>
      </c>
      <c r="P40" s="239" t="s">
        <v>2093</v>
      </c>
      <c r="Q40" s="598">
        <v>39</v>
      </c>
      <c r="R40" s="228">
        <v>12508</v>
      </c>
      <c r="S40" s="228">
        <v>628.6</v>
      </c>
      <c r="T40" s="228">
        <v>723.7</v>
      </c>
      <c r="U40" s="594">
        <v>15.87</v>
      </c>
      <c r="V40" s="231">
        <v>27.57</v>
      </c>
      <c r="W40" s="228">
        <v>409.8</v>
      </c>
      <c r="X40" s="594">
        <v>57.8</v>
      </c>
      <c r="Y40" s="228">
        <v>90.85</v>
      </c>
      <c r="Z40" s="595">
        <v>2.87</v>
      </c>
      <c r="AA40" s="228">
        <v>35.55</v>
      </c>
      <c r="AB40" s="228">
        <v>10.99</v>
      </c>
      <c r="AC40" s="232">
        <v>154.9</v>
      </c>
      <c r="AD40" s="230">
        <v>1</v>
      </c>
      <c r="AE40" s="228">
        <v>2</v>
      </c>
      <c r="AF40" s="231" t="s">
        <v>627</v>
      </c>
      <c r="AG40" s="228">
        <v>4</v>
      </c>
      <c r="AH40" s="228">
        <v>4</v>
      </c>
      <c r="AI40" s="232" t="s">
        <v>627</v>
      </c>
      <c r="AJ40" s="597" t="s">
        <v>2648</v>
      </c>
      <c r="AK40" s="235" t="s">
        <v>2648</v>
      </c>
      <c r="AL40" s="235" t="s">
        <v>2648</v>
      </c>
      <c r="AM40" s="233"/>
    </row>
    <row r="41" spans="1:39" ht="13.5" customHeight="1">
      <c r="A41" s="272" t="s">
        <v>2761</v>
      </c>
      <c r="B41" s="598">
        <v>46</v>
      </c>
      <c r="C41" s="236">
        <v>403.2</v>
      </c>
      <c r="D41" s="237">
        <v>142.2</v>
      </c>
      <c r="E41" s="237">
        <v>6.8</v>
      </c>
      <c r="F41" s="237">
        <v>11.2</v>
      </c>
      <c r="G41" s="238">
        <v>10.2</v>
      </c>
      <c r="H41" s="235">
        <v>58.64</v>
      </c>
      <c r="I41" s="228">
        <v>380.8</v>
      </c>
      <c r="J41" s="228">
        <v>360.4</v>
      </c>
      <c r="K41" s="228" t="s">
        <v>630</v>
      </c>
      <c r="L41" s="228">
        <v>68</v>
      </c>
      <c r="M41" s="231">
        <v>78</v>
      </c>
      <c r="N41" s="592">
        <v>1.344</v>
      </c>
      <c r="O41" s="594">
        <v>29.2</v>
      </c>
      <c r="P41" s="239" t="s">
        <v>2094</v>
      </c>
      <c r="Q41" s="598">
        <v>46</v>
      </c>
      <c r="R41" s="228">
        <v>15685</v>
      </c>
      <c r="S41" s="600">
        <v>778</v>
      </c>
      <c r="T41" s="228">
        <v>887.6</v>
      </c>
      <c r="U41" s="594">
        <v>16.35</v>
      </c>
      <c r="V41" s="231">
        <v>29.83</v>
      </c>
      <c r="W41" s="228">
        <v>538.1</v>
      </c>
      <c r="X41" s="228">
        <v>75.68</v>
      </c>
      <c r="Y41" s="228">
        <v>118.1</v>
      </c>
      <c r="Z41" s="595">
        <v>3.03</v>
      </c>
      <c r="AA41" s="228">
        <v>41.15</v>
      </c>
      <c r="AB41" s="228">
        <v>19.07</v>
      </c>
      <c r="AC41" s="232">
        <v>206.2</v>
      </c>
      <c r="AD41" s="230">
        <v>1</v>
      </c>
      <c r="AE41" s="228">
        <v>1</v>
      </c>
      <c r="AF41" s="231" t="s">
        <v>627</v>
      </c>
      <c r="AG41" s="228">
        <v>4</v>
      </c>
      <c r="AH41" s="228">
        <v>4</v>
      </c>
      <c r="AI41" s="232" t="s">
        <v>627</v>
      </c>
      <c r="AJ41" s="597" t="s">
        <v>2648</v>
      </c>
      <c r="AK41" s="235" t="s">
        <v>2648</v>
      </c>
      <c r="AL41" s="235" t="s">
        <v>2648</v>
      </c>
      <c r="AM41" s="233"/>
    </row>
    <row r="42" spans="1:39" ht="13.5" customHeight="1">
      <c r="A42" s="272" t="s">
        <v>2762</v>
      </c>
      <c r="B42" s="598">
        <v>54.1</v>
      </c>
      <c r="C42" s="236">
        <v>402.6</v>
      </c>
      <c r="D42" s="237">
        <v>177.7</v>
      </c>
      <c r="E42" s="237">
        <v>7.7</v>
      </c>
      <c r="F42" s="237">
        <v>10.9</v>
      </c>
      <c r="G42" s="238">
        <v>10.2</v>
      </c>
      <c r="H42" s="235">
        <v>68.95</v>
      </c>
      <c r="I42" s="228">
        <v>380.8</v>
      </c>
      <c r="J42" s="228">
        <v>360.4</v>
      </c>
      <c r="K42" s="228" t="s">
        <v>633</v>
      </c>
      <c r="L42" s="228">
        <v>88</v>
      </c>
      <c r="M42" s="231">
        <v>90</v>
      </c>
      <c r="N42" s="592">
        <v>1.483</v>
      </c>
      <c r="O42" s="594">
        <v>27.4</v>
      </c>
      <c r="P42" s="239" t="s">
        <v>2095</v>
      </c>
      <c r="Q42" s="598">
        <v>54.1</v>
      </c>
      <c r="R42" s="228">
        <v>18720</v>
      </c>
      <c r="S42" s="600">
        <v>930</v>
      </c>
      <c r="T42" s="228">
        <v>1055</v>
      </c>
      <c r="U42" s="594">
        <v>16.48</v>
      </c>
      <c r="V42" s="231">
        <v>33.28</v>
      </c>
      <c r="W42" s="228">
        <v>1021</v>
      </c>
      <c r="X42" s="228">
        <v>114.9</v>
      </c>
      <c r="Y42" s="228">
        <v>178.3</v>
      </c>
      <c r="Z42" s="595">
        <v>3.85</v>
      </c>
      <c r="AA42" s="228">
        <v>41.45</v>
      </c>
      <c r="AB42" s="594">
        <v>23.5</v>
      </c>
      <c r="AC42" s="601">
        <v>391</v>
      </c>
      <c r="AD42" s="230">
        <v>1</v>
      </c>
      <c r="AE42" s="228">
        <v>2</v>
      </c>
      <c r="AF42" s="231" t="s">
        <v>627</v>
      </c>
      <c r="AG42" s="228">
        <v>4</v>
      </c>
      <c r="AH42" s="228">
        <v>4</v>
      </c>
      <c r="AI42" s="232" t="s">
        <v>627</v>
      </c>
      <c r="AJ42" s="597" t="s">
        <v>2648</v>
      </c>
      <c r="AK42" s="235" t="s">
        <v>2648</v>
      </c>
      <c r="AL42" s="235" t="s">
        <v>2648</v>
      </c>
      <c r="AM42" s="233"/>
    </row>
    <row r="43" spans="1:39" ht="13.5" customHeight="1">
      <c r="A43" s="272" t="s">
        <v>2763</v>
      </c>
      <c r="B43" s="598">
        <v>60.1</v>
      </c>
      <c r="C43" s="236">
        <v>406.4</v>
      </c>
      <c r="D43" s="237">
        <v>177.9</v>
      </c>
      <c r="E43" s="237">
        <v>7.9</v>
      </c>
      <c r="F43" s="237">
        <v>12.8</v>
      </c>
      <c r="G43" s="238">
        <v>10.2</v>
      </c>
      <c r="H43" s="235">
        <v>76.52</v>
      </c>
      <c r="I43" s="228">
        <v>380.8</v>
      </c>
      <c r="J43" s="228">
        <v>360.4</v>
      </c>
      <c r="K43" s="228" t="s">
        <v>633</v>
      </c>
      <c r="L43" s="228">
        <v>88</v>
      </c>
      <c r="M43" s="231">
        <v>90</v>
      </c>
      <c r="N43" s="592">
        <v>1.491</v>
      </c>
      <c r="O43" s="228">
        <v>24.82</v>
      </c>
      <c r="P43" s="239" t="s">
        <v>2096</v>
      </c>
      <c r="Q43" s="598">
        <v>60.1</v>
      </c>
      <c r="R43" s="228">
        <v>21600</v>
      </c>
      <c r="S43" s="228">
        <v>1063</v>
      </c>
      <c r="T43" s="228">
        <v>1199</v>
      </c>
      <c r="U43" s="594">
        <v>16.8</v>
      </c>
      <c r="V43" s="595">
        <v>34.6</v>
      </c>
      <c r="W43" s="228">
        <v>1203</v>
      </c>
      <c r="X43" s="228">
        <v>135.3</v>
      </c>
      <c r="Y43" s="600">
        <v>209</v>
      </c>
      <c r="Z43" s="595">
        <v>3.97</v>
      </c>
      <c r="AA43" s="228">
        <v>45.45</v>
      </c>
      <c r="AB43" s="228">
        <v>33.49</v>
      </c>
      <c r="AC43" s="232">
        <v>465.2</v>
      </c>
      <c r="AD43" s="230">
        <v>1</v>
      </c>
      <c r="AE43" s="228">
        <v>1</v>
      </c>
      <c r="AF43" s="231" t="s">
        <v>627</v>
      </c>
      <c r="AG43" s="228">
        <v>4</v>
      </c>
      <c r="AH43" s="228">
        <v>4</v>
      </c>
      <c r="AI43" s="232" t="s">
        <v>627</v>
      </c>
      <c r="AJ43" s="597" t="s">
        <v>2648</v>
      </c>
      <c r="AK43" s="235" t="s">
        <v>2648</v>
      </c>
      <c r="AL43" s="235" t="s">
        <v>2648</v>
      </c>
      <c r="AM43" s="233"/>
    </row>
    <row r="44" spans="1:39" ht="13.5" customHeight="1">
      <c r="A44" s="272" t="s">
        <v>2764</v>
      </c>
      <c r="B44" s="598">
        <v>67.1</v>
      </c>
      <c r="C44" s="236">
        <v>409.4</v>
      </c>
      <c r="D44" s="237">
        <v>178.8</v>
      </c>
      <c r="E44" s="237">
        <v>8.8</v>
      </c>
      <c r="F44" s="237">
        <v>14.3</v>
      </c>
      <c r="G44" s="238">
        <v>10.2</v>
      </c>
      <c r="H44" s="235">
        <v>85.54</v>
      </c>
      <c r="I44" s="228">
        <v>380.8</v>
      </c>
      <c r="J44" s="228">
        <v>360.4</v>
      </c>
      <c r="K44" s="228" t="s">
        <v>633</v>
      </c>
      <c r="L44" s="228">
        <v>88</v>
      </c>
      <c r="M44" s="231">
        <v>90</v>
      </c>
      <c r="N44" s="592">
        <v>1.499</v>
      </c>
      <c r="O44" s="228">
        <v>22.32</v>
      </c>
      <c r="P44" s="239" t="s">
        <v>2097</v>
      </c>
      <c r="Q44" s="598">
        <v>67.1</v>
      </c>
      <c r="R44" s="228">
        <v>24330</v>
      </c>
      <c r="S44" s="228">
        <v>1189</v>
      </c>
      <c r="T44" s="228">
        <v>1346</v>
      </c>
      <c r="U44" s="594">
        <v>16.87</v>
      </c>
      <c r="V44" s="231">
        <v>38.58</v>
      </c>
      <c r="W44" s="228">
        <v>1365</v>
      </c>
      <c r="X44" s="228">
        <v>152.7</v>
      </c>
      <c r="Y44" s="228">
        <v>236.6</v>
      </c>
      <c r="Z44" s="595">
        <v>3.99</v>
      </c>
      <c r="AA44" s="228">
        <v>49.35</v>
      </c>
      <c r="AB44" s="594">
        <v>46.4</v>
      </c>
      <c r="AC44" s="232">
        <v>531.7</v>
      </c>
      <c r="AD44" s="230">
        <v>1</v>
      </c>
      <c r="AE44" s="228">
        <v>1</v>
      </c>
      <c r="AF44" s="231" t="s">
        <v>627</v>
      </c>
      <c r="AG44" s="228">
        <v>3</v>
      </c>
      <c r="AH44" s="228">
        <v>4</v>
      </c>
      <c r="AI44" s="232" t="s">
        <v>627</v>
      </c>
      <c r="AJ44" s="597" t="s">
        <v>2648</v>
      </c>
      <c r="AK44" s="235" t="s">
        <v>2648</v>
      </c>
      <c r="AL44" s="235" t="s">
        <v>2648</v>
      </c>
      <c r="AM44" s="233"/>
    </row>
    <row r="45" spans="1:39" ht="13.5" customHeight="1">
      <c r="A45" s="272" t="s">
        <v>2765</v>
      </c>
      <c r="B45" s="598">
        <v>74.2</v>
      </c>
      <c r="C45" s="236">
        <v>412.8</v>
      </c>
      <c r="D45" s="237">
        <v>179.5</v>
      </c>
      <c r="E45" s="237">
        <v>9.5</v>
      </c>
      <c r="F45" s="237">
        <v>16</v>
      </c>
      <c r="G45" s="238">
        <v>10.2</v>
      </c>
      <c r="H45" s="235">
        <v>94.51</v>
      </c>
      <c r="I45" s="228">
        <v>380.8</v>
      </c>
      <c r="J45" s="228">
        <v>360.4</v>
      </c>
      <c r="K45" s="228" t="s">
        <v>633</v>
      </c>
      <c r="L45" s="228">
        <v>88</v>
      </c>
      <c r="M45" s="231">
        <v>92</v>
      </c>
      <c r="N45" s="592">
        <v>1.507</v>
      </c>
      <c r="O45" s="228">
        <v>20.31</v>
      </c>
      <c r="P45" s="239" t="s">
        <v>2098</v>
      </c>
      <c r="Q45" s="598">
        <v>74.2</v>
      </c>
      <c r="R45" s="228">
        <v>27310</v>
      </c>
      <c r="S45" s="228">
        <v>1323</v>
      </c>
      <c r="T45" s="228">
        <v>1501</v>
      </c>
      <c r="U45" s="594">
        <v>17</v>
      </c>
      <c r="V45" s="231">
        <v>41.85</v>
      </c>
      <c r="W45" s="228">
        <v>1545</v>
      </c>
      <c r="X45" s="228">
        <v>172.2</v>
      </c>
      <c r="Y45" s="600">
        <v>267</v>
      </c>
      <c r="Z45" s="595">
        <v>4.04</v>
      </c>
      <c r="AA45" s="228">
        <v>53.45</v>
      </c>
      <c r="AB45" s="594">
        <v>63.1</v>
      </c>
      <c r="AC45" s="232">
        <v>607.1</v>
      </c>
      <c r="AD45" s="230">
        <v>1</v>
      </c>
      <c r="AE45" s="228">
        <v>1</v>
      </c>
      <c r="AF45" s="231" t="s">
        <v>627</v>
      </c>
      <c r="AG45" s="228">
        <v>2</v>
      </c>
      <c r="AH45" s="228">
        <v>4</v>
      </c>
      <c r="AI45" s="232" t="s">
        <v>627</v>
      </c>
      <c r="AJ45" s="597" t="s">
        <v>2648</v>
      </c>
      <c r="AK45" s="235" t="s">
        <v>2648</v>
      </c>
      <c r="AL45" s="235" t="s">
        <v>2648</v>
      </c>
      <c r="AM45" s="233"/>
    </row>
    <row r="46" spans="1:39" ht="13.5" customHeight="1">
      <c r="A46" s="272" t="s">
        <v>2766</v>
      </c>
      <c r="B46" s="598">
        <v>52.3</v>
      </c>
      <c r="C46" s="236">
        <v>449.8</v>
      </c>
      <c r="D46" s="237">
        <v>152.4</v>
      </c>
      <c r="E46" s="237">
        <v>7.6</v>
      </c>
      <c r="F46" s="237">
        <v>10.9</v>
      </c>
      <c r="G46" s="238">
        <v>10.2</v>
      </c>
      <c r="H46" s="235">
        <v>66.64</v>
      </c>
      <c r="I46" s="228">
        <v>428</v>
      </c>
      <c r="J46" s="228">
        <v>407.6</v>
      </c>
      <c r="K46" s="228" t="s">
        <v>631</v>
      </c>
      <c r="L46" s="228">
        <v>76</v>
      </c>
      <c r="M46" s="231">
        <v>76</v>
      </c>
      <c r="N46" s="592">
        <v>1.476</v>
      </c>
      <c r="O46" s="228">
        <v>28.22</v>
      </c>
      <c r="P46" s="239" t="s">
        <v>2099</v>
      </c>
      <c r="Q46" s="598">
        <v>52.3</v>
      </c>
      <c r="R46" s="228">
        <v>21370</v>
      </c>
      <c r="S46" s="600">
        <v>950</v>
      </c>
      <c r="T46" s="228">
        <v>1096</v>
      </c>
      <c r="U46" s="594">
        <v>17.91</v>
      </c>
      <c r="V46" s="231">
        <v>36.47</v>
      </c>
      <c r="W46" s="600">
        <v>645</v>
      </c>
      <c r="X46" s="228">
        <v>84.64</v>
      </c>
      <c r="Y46" s="228">
        <v>133.3</v>
      </c>
      <c r="Z46" s="595">
        <v>3.11</v>
      </c>
      <c r="AA46" s="228">
        <v>41.35</v>
      </c>
      <c r="AB46" s="228">
        <v>21.71</v>
      </c>
      <c r="AC46" s="232">
        <v>309.7</v>
      </c>
      <c r="AD46" s="230">
        <v>1</v>
      </c>
      <c r="AE46" s="228">
        <v>1</v>
      </c>
      <c r="AF46" s="231" t="s">
        <v>627</v>
      </c>
      <c r="AG46" s="228">
        <v>4</v>
      </c>
      <c r="AH46" s="228">
        <v>4</v>
      </c>
      <c r="AI46" s="232" t="s">
        <v>627</v>
      </c>
      <c r="AJ46" s="597" t="s">
        <v>2648</v>
      </c>
      <c r="AK46" s="235" t="s">
        <v>2648</v>
      </c>
      <c r="AL46" s="235" t="s">
        <v>2648</v>
      </c>
      <c r="AM46" s="233"/>
    </row>
    <row r="47" spans="1:39" ht="13.5" customHeight="1">
      <c r="A47" s="272" t="s">
        <v>2767</v>
      </c>
      <c r="B47" s="598">
        <v>59.8</v>
      </c>
      <c r="C47" s="236">
        <v>454.6</v>
      </c>
      <c r="D47" s="237">
        <v>152.9</v>
      </c>
      <c r="E47" s="237">
        <v>8.1</v>
      </c>
      <c r="F47" s="237">
        <v>13.3</v>
      </c>
      <c r="G47" s="238">
        <v>10.2</v>
      </c>
      <c r="H47" s="235">
        <v>76.23</v>
      </c>
      <c r="I47" s="228">
        <v>428</v>
      </c>
      <c r="J47" s="228">
        <v>407.6</v>
      </c>
      <c r="K47" s="228" t="s">
        <v>631</v>
      </c>
      <c r="L47" s="228">
        <v>76</v>
      </c>
      <c r="M47" s="231">
        <v>76</v>
      </c>
      <c r="N47" s="592">
        <v>1.487</v>
      </c>
      <c r="O47" s="228">
        <v>24.85</v>
      </c>
      <c r="P47" s="239" t="s">
        <v>2100</v>
      </c>
      <c r="Q47" s="598">
        <v>59.8</v>
      </c>
      <c r="R47" s="228">
        <v>25500</v>
      </c>
      <c r="S47" s="228">
        <v>1122</v>
      </c>
      <c r="T47" s="228">
        <v>1287</v>
      </c>
      <c r="U47" s="594">
        <v>18.29</v>
      </c>
      <c r="V47" s="231">
        <v>39.35</v>
      </c>
      <c r="W47" s="228">
        <v>794.6</v>
      </c>
      <c r="X47" s="228">
        <v>103.9</v>
      </c>
      <c r="Y47" s="228">
        <v>163.1</v>
      </c>
      <c r="Z47" s="595">
        <v>3.23</v>
      </c>
      <c r="AA47" s="228">
        <v>46.65</v>
      </c>
      <c r="AB47" s="228">
        <v>34.02</v>
      </c>
      <c r="AC47" s="232">
        <v>385.8</v>
      </c>
      <c r="AD47" s="230">
        <v>1</v>
      </c>
      <c r="AE47" s="228">
        <v>1</v>
      </c>
      <c r="AF47" s="231" t="s">
        <v>627</v>
      </c>
      <c r="AG47" s="228">
        <v>4</v>
      </c>
      <c r="AH47" s="228">
        <v>4</v>
      </c>
      <c r="AI47" s="232" t="s">
        <v>627</v>
      </c>
      <c r="AJ47" s="597" t="s">
        <v>2648</v>
      </c>
      <c r="AK47" s="235" t="s">
        <v>2648</v>
      </c>
      <c r="AL47" s="235" t="s">
        <v>2648</v>
      </c>
      <c r="AM47" s="233"/>
    </row>
    <row r="48" spans="1:39" ht="13.5" customHeight="1">
      <c r="A48" s="272" t="s">
        <v>2768</v>
      </c>
      <c r="B48" s="598">
        <v>67.2</v>
      </c>
      <c r="C48" s="236">
        <v>458</v>
      </c>
      <c r="D48" s="237">
        <v>153.8</v>
      </c>
      <c r="E48" s="237">
        <v>9</v>
      </c>
      <c r="F48" s="237">
        <v>15</v>
      </c>
      <c r="G48" s="238">
        <v>10.2</v>
      </c>
      <c r="H48" s="235">
        <v>85.55</v>
      </c>
      <c r="I48" s="228">
        <v>428</v>
      </c>
      <c r="J48" s="228">
        <v>407.6</v>
      </c>
      <c r="K48" s="228" t="s">
        <v>631</v>
      </c>
      <c r="L48" s="228">
        <v>78</v>
      </c>
      <c r="M48" s="231">
        <v>78</v>
      </c>
      <c r="N48" s="592">
        <v>1.496</v>
      </c>
      <c r="O48" s="228">
        <v>22.27</v>
      </c>
      <c r="P48" s="239" t="s">
        <v>1883</v>
      </c>
      <c r="Q48" s="598">
        <v>67.2</v>
      </c>
      <c r="R48" s="228">
        <v>28930</v>
      </c>
      <c r="S48" s="228">
        <v>1263</v>
      </c>
      <c r="T48" s="228">
        <v>1453</v>
      </c>
      <c r="U48" s="594">
        <v>18.39</v>
      </c>
      <c r="V48" s="231">
        <v>43.82</v>
      </c>
      <c r="W48" s="228">
        <v>912.6</v>
      </c>
      <c r="X48" s="228">
        <v>118.7</v>
      </c>
      <c r="Y48" s="228">
        <v>186.7</v>
      </c>
      <c r="Z48" s="595">
        <v>3.27</v>
      </c>
      <c r="AA48" s="228">
        <v>50.95</v>
      </c>
      <c r="AB48" s="228">
        <v>47.95</v>
      </c>
      <c r="AC48" s="232">
        <v>446.2</v>
      </c>
      <c r="AD48" s="230">
        <v>1</v>
      </c>
      <c r="AE48" s="228">
        <v>1</v>
      </c>
      <c r="AF48" s="231" t="s">
        <v>627</v>
      </c>
      <c r="AG48" s="228">
        <v>4</v>
      </c>
      <c r="AH48" s="228">
        <v>4</v>
      </c>
      <c r="AI48" s="232" t="s">
        <v>627</v>
      </c>
      <c r="AJ48" s="597" t="s">
        <v>2648</v>
      </c>
      <c r="AK48" s="235" t="s">
        <v>2648</v>
      </c>
      <c r="AL48" s="235" t="s">
        <v>2648</v>
      </c>
      <c r="AM48" s="233"/>
    </row>
    <row r="49" spans="1:39" ht="13.5" customHeight="1">
      <c r="A49" s="272" t="s">
        <v>2769</v>
      </c>
      <c r="B49" s="598">
        <v>74.2</v>
      </c>
      <c r="C49" s="236">
        <v>462</v>
      </c>
      <c r="D49" s="237">
        <v>154.4</v>
      </c>
      <c r="E49" s="237">
        <v>9.6</v>
      </c>
      <c r="F49" s="237">
        <v>17</v>
      </c>
      <c r="G49" s="238">
        <v>10.2</v>
      </c>
      <c r="H49" s="235">
        <v>94.48</v>
      </c>
      <c r="I49" s="228">
        <v>428</v>
      </c>
      <c r="J49" s="228">
        <v>407.6</v>
      </c>
      <c r="K49" s="228" t="s">
        <v>631</v>
      </c>
      <c r="L49" s="228">
        <v>78</v>
      </c>
      <c r="M49" s="231">
        <v>78</v>
      </c>
      <c r="N49" s="592">
        <v>1.505</v>
      </c>
      <c r="O49" s="228">
        <v>20.29</v>
      </c>
      <c r="P49" s="239" t="s">
        <v>1884</v>
      </c>
      <c r="Q49" s="598">
        <v>74.2</v>
      </c>
      <c r="R49" s="228">
        <v>32670</v>
      </c>
      <c r="S49" s="228">
        <v>1414</v>
      </c>
      <c r="T49" s="228">
        <v>1627</v>
      </c>
      <c r="U49" s="594">
        <v>18.6</v>
      </c>
      <c r="V49" s="231">
        <v>47.08</v>
      </c>
      <c r="W49" s="228">
        <v>1047</v>
      </c>
      <c r="X49" s="228">
        <v>135.6</v>
      </c>
      <c r="Y49" s="228">
        <v>213.1</v>
      </c>
      <c r="Z49" s="595">
        <v>3.33</v>
      </c>
      <c r="AA49" s="228">
        <v>55.55</v>
      </c>
      <c r="AB49" s="228">
        <v>66.18</v>
      </c>
      <c r="AC49" s="232">
        <v>516.3</v>
      </c>
      <c r="AD49" s="230">
        <v>1</v>
      </c>
      <c r="AE49" s="228">
        <v>1</v>
      </c>
      <c r="AF49" s="231" t="s">
        <v>627</v>
      </c>
      <c r="AG49" s="228">
        <v>4</v>
      </c>
      <c r="AH49" s="228">
        <v>4</v>
      </c>
      <c r="AI49" s="232" t="s">
        <v>627</v>
      </c>
      <c r="AJ49" s="597" t="s">
        <v>2648</v>
      </c>
      <c r="AK49" s="235" t="s">
        <v>2648</v>
      </c>
      <c r="AL49" s="235" t="s">
        <v>2648</v>
      </c>
      <c r="AM49" s="233"/>
    </row>
    <row r="50" spans="1:39" ht="13.5" customHeight="1">
      <c r="A50" s="272" t="s">
        <v>2880</v>
      </c>
      <c r="B50" s="598">
        <v>82.1</v>
      </c>
      <c r="C50" s="236">
        <v>465.8</v>
      </c>
      <c r="D50" s="237">
        <v>155.3</v>
      </c>
      <c r="E50" s="237">
        <v>10.5</v>
      </c>
      <c r="F50" s="237">
        <v>18.9</v>
      </c>
      <c r="G50" s="238">
        <v>10.2</v>
      </c>
      <c r="H50" s="235">
        <v>104.5</v>
      </c>
      <c r="I50" s="228">
        <v>428</v>
      </c>
      <c r="J50" s="228">
        <v>407.6</v>
      </c>
      <c r="K50" s="228" t="s">
        <v>631</v>
      </c>
      <c r="L50" s="228">
        <v>80</v>
      </c>
      <c r="M50" s="231">
        <v>80</v>
      </c>
      <c r="N50" s="592">
        <v>1.514</v>
      </c>
      <c r="O50" s="228">
        <v>18.45</v>
      </c>
      <c r="P50" s="239" t="s">
        <v>1885</v>
      </c>
      <c r="Q50" s="598">
        <v>82.1</v>
      </c>
      <c r="R50" s="228">
        <v>36590</v>
      </c>
      <c r="S50" s="228">
        <v>1571</v>
      </c>
      <c r="T50" s="228">
        <v>1811</v>
      </c>
      <c r="U50" s="594">
        <v>18.71</v>
      </c>
      <c r="V50" s="231">
        <v>51.67</v>
      </c>
      <c r="W50" s="228">
        <v>1185</v>
      </c>
      <c r="X50" s="228">
        <v>152.5</v>
      </c>
      <c r="Y50" s="228">
        <v>240.4</v>
      </c>
      <c r="Z50" s="595">
        <v>3.37</v>
      </c>
      <c r="AA50" s="228">
        <v>60.25</v>
      </c>
      <c r="AB50" s="228">
        <v>89.65</v>
      </c>
      <c r="AC50" s="232">
        <v>589.1</v>
      </c>
      <c r="AD50" s="230">
        <v>1</v>
      </c>
      <c r="AE50" s="228">
        <v>1</v>
      </c>
      <c r="AF50" s="231" t="s">
        <v>627</v>
      </c>
      <c r="AG50" s="228">
        <v>3</v>
      </c>
      <c r="AH50" s="228">
        <v>4</v>
      </c>
      <c r="AI50" s="232" t="s">
        <v>627</v>
      </c>
      <c r="AJ50" s="597" t="s">
        <v>2648</v>
      </c>
      <c r="AK50" s="235" t="s">
        <v>2648</v>
      </c>
      <c r="AL50" s="235" t="s">
        <v>2648</v>
      </c>
      <c r="AM50" s="233"/>
    </row>
    <row r="51" spans="1:39" ht="13.5" customHeight="1">
      <c r="A51" s="272" t="s">
        <v>2881</v>
      </c>
      <c r="B51" s="598">
        <v>67.1</v>
      </c>
      <c r="C51" s="236">
        <v>453.4</v>
      </c>
      <c r="D51" s="237">
        <v>189.9</v>
      </c>
      <c r="E51" s="237">
        <v>8.5</v>
      </c>
      <c r="F51" s="237">
        <v>12.7</v>
      </c>
      <c r="G51" s="238">
        <v>10.2</v>
      </c>
      <c r="H51" s="235">
        <v>85.51</v>
      </c>
      <c r="I51" s="228">
        <v>428</v>
      </c>
      <c r="J51" s="228">
        <v>407.6</v>
      </c>
      <c r="K51" s="228" t="s">
        <v>634</v>
      </c>
      <c r="L51" s="228">
        <v>90</v>
      </c>
      <c r="M51" s="231">
        <v>90</v>
      </c>
      <c r="N51" s="592">
        <v>1.632</v>
      </c>
      <c r="O51" s="228">
        <v>24.31</v>
      </c>
      <c r="P51" s="239" t="s">
        <v>2129</v>
      </c>
      <c r="Q51" s="598">
        <v>67.1</v>
      </c>
      <c r="R51" s="228">
        <v>29380</v>
      </c>
      <c r="S51" s="228">
        <v>1296</v>
      </c>
      <c r="T51" s="228">
        <v>1471</v>
      </c>
      <c r="U51" s="594">
        <v>18.54</v>
      </c>
      <c r="V51" s="231">
        <v>40.94</v>
      </c>
      <c r="W51" s="228">
        <v>1452</v>
      </c>
      <c r="X51" s="228">
        <v>152.9</v>
      </c>
      <c r="Y51" s="228">
        <v>237.3</v>
      </c>
      <c r="Z51" s="595">
        <v>4.12</v>
      </c>
      <c r="AA51" s="228">
        <v>45.85</v>
      </c>
      <c r="AB51" s="228">
        <v>37.54</v>
      </c>
      <c r="AC51" s="232">
        <v>703.8</v>
      </c>
      <c r="AD51" s="230">
        <v>1</v>
      </c>
      <c r="AE51" s="228">
        <v>1</v>
      </c>
      <c r="AF51" s="231" t="s">
        <v>627</v>
      </c>
      <c r="AG51" s="228">
        <v>4</v>
      </c>
      <c r="AH51" s="228">
        <v>4</v>
      </c>
      <c r="AI51" s="232" t="s">
        <v>627</v>
      </c>
      <c r="AJ51" s="597" t="s">
        <v>2648</v>
      </c>
      <c r="AK51" s="235" t="s">
        <v>2648</v>
      </c>
      <c r="AL51" s="235" t="s">
        <v>2648</v>
      </c>
      <c r="AM51" s="233"/>
    </row>
    <row r="52" spans="1:39" ht="13.5" customHeight="1">
      <c r="A52" s="272" t="s">
        <v>2882</v>
      </c>
      <c r="B52" s="598">
        <v>74.3</v>
      </c>
      <c r="C52" s="236">
        <v>457</v>
      </c>
      <c r="D52" s="237">
        <v>190.4</v>
      </c>
      <c r="E52" s="237">
        <v>9</v>
      </c>
      <c r="F52" s="237">
        <v>14.5</v>
      </c>
      <c r="G52" s="238">
        <v>10.2</v>
      </c>
      <c r="H52" s="235">
        <v>94.63</v>
      </c>
      <c r="I52" s="228">
        <v>428</v>
      </c>
      <c r="J52" s="228">
        <v>407.6</v>
      </c>
      <c r="K52" s="228" t="s">
        <v>634</v>
      </c>
      <c r="L52" s="228">
        <v>90</v>
      </c>
      <c r="M52" s="231">
        <v>90</v>
      </c>
      <c r="N52" s="592">
        <v>1.64</v>
      </c>
      <c r="O52" s="228">
        <v>22.08</v>
      </c>
      <c r="P52" s="239" t="s">
        <v>2130</v>
      </c>
      <c r="Q52" s="598">
        <v>74.3</v>
      </c>
      <c r="R52" s="228">
        <v>33320</v>
      </c>
      <c r="S52" s="228">
        <v>1458</v>
      </c>
      <c r="T52" s="228">
        <v>1653</v>
      </c>
      <c r="U52" s="594">
        <v>18.76</v>
      </c>
      <c r="V52" s="231">
        <v>43.68</v>
      </c>
      <c r="W52" s="228">
        <v>1671</v>
      </c>
      <c r="X52" s="228">
        <v>175.5</v>
      </c>
      <c r="Y52" s="228">
        <v>272.1</v>
      </c>
      <c r="Z52" s="595">
        <v>4.2</v>
      </c>
      <c r="AA52" s="228">
        <v>49.95</v>
      </c>
      <c r="AB52" s="228">
        <v>52.14</v>
      </c>
      <c r="AC52" s="232">
        <v>816.6</v>
      </c>
      <c r="AD52" s="230">
        <v>1</v>
      </c>
      <c r="AE52" s="228">
        <v>1</v>
      </c>
      <c r="AF52" s="231" t="s">
        <v>627</v>
      </c>
      <c r="AG52" s="228">
        <v>4</v>
      </c>
      <c r="AH52" s="228">
        <v>4</v>
      </c>
      <c r="AI52" s="232" t="s">
        <v>627</v>
      </c>
      <c r="AJ52" s="597" t="s">
        <v>2648</v>
      </c>
      <c r="AK52" s="235" t="s">
        <v>2648</v>
      </c>
      <c r="AL52" s="235" t="s">
        <v>2648</v>
      </c>
      <c r="AM52" s="233"/>
    </row>
    <row r="53" spans="1:39" ht="13.5" customHeight="1">
      <c r="A53" s="272" t="s">
        <v>2744</v>
      </c>
      <c r="B53" s="598">
        <v>82</v>
      </c>
      <c r="C53" s="236">
        <v>460</v>
      </c>
      <c r="D53" s="237">
        <v>191.3</v>
      </c>
      <c r="E53" s="237">
        <v>9.9</v>
      </c>
      <c r="F53" s="237">
        <v>16</v>
      </c>
      <c r="G53" s="238">
        <v>10.2</v>
      </c>
      <c r="H53" s="235">
        <v>104.5</v>
      </c>
      <c r="I53" s="228">
        <v>428</v>
      </c>
      <c r="J53" s="228">
        <v>407.6</v>
      </c>
      <c r="K53" s="228" t="s">
        <v>634</v>
      </c>
      <c r="L53" s="228">
        <v>92</v>
      </c>
      <c r="M53" s="231">
        <v>92</v>
      </c>
      <c r="N53" s="592">
        <v>1.648</v>
      </c>
      <c r="O53" s="228">
        <v>20.09</v>
      </c>
      <c r="P53" s="239" t="s">
        <v>2131</v>
      </c>
      <c r="Q53" s="598">
        <v>82</v>
      </c>
      <c r="R53" s="228">
        <v>37050</v>
      </c>
      <c r="S53" s="228">
        <v>1611</v>
      </c>
      <c r="T53" s="228">
        <v>1831</v>
      </c>
      <c r="U53" s="594">
        <v>18.83</v>
      </c>
      <c r="V53" s="231">
        <v>48.11</v>
      </c>
      <c r="W53" s="228">
        <v>1871</v>
      </c>
      <c r="X53" s="228">
        <v>195.6</v>
      </c>
      <c r="Y53" s="228">
        <v>303.9</v>
      </c>
      <c r="Z53" s="595">
        <v>4.23</v>
      </c>
      <c r="AA53" s="228">
        <v>53.85</v>
      </c>
      <c r="AB53" s="228">
        <v>69.72</v>
      </c>
      <c r="AC53" s="232">
        <v>920.1</v>
      </c>
      <c r="AD53" s="230">
        <v>1</v>
      </c>
      <c r="AE53" s="228">
        <v>1</v>
      </c>
      <c r="AF53" s="231" t="s">
        <v>627</v>
      </c>
      <c r="AG53" s="228">
        <v>3</v>
      </c>
      <c r="AH53" s="228">
        <v>4</v>
      </c>
      <c r="AI53" s="232" t="s">
        <v>627</v>
      </c>
      <c r="AJ53" s="597" t="s">
        <v>2648</v>
      </c>
      <c r="AK53" s="235" t="s">
        <v>2648</v>
      </c>
      <c r="AL53" s="235" t="s">
        <v>2648</v>
      </c>
      <c r="AM53" s="233"/>
    </row>
    <row r="54" spans="1:39" ht="13.5" customHeight="1">
      <c r="A54" s="272" t="s">
        <v>2745</v>
      </c>
      <c r="B54" s="598">
        <v>89.3</v>
      </c>
      <c r="C54" s="236">
        <v>463.4</v>
      </c>
      <c r="D54" s="237">
        <v>191.9</v>
      </c>
      <c r="E54" s="237">
        <v>10.5</v>
      </c>
      <c r="F54" s="237">
        <v>17.7</v>
      </c>
      <c r="G54" s="238">
        <v>10.2</v>
      </c>
      <c r="H54" s="235">
        <v>113.8</v>
      </c>
      <c r="I54" s="228">
        <v>428</v>
      </c>
      <c r="J54" s="228">
        <v>407.6</v>
      </c>
      <c r="K54" s="228" t="s">
        <v>634</v>
      </c>
      <c r="L54" s="228">
        <v>92</v>
      </c>
      <c r="M54" s="231">
        <v>92</v>
      </c>
      <c r="N54" s="592">
        <v>1.656</v>
      </c>
      <c r="O54" s="228">
        <v>18.54</v>
      </c>
      <c r="P54" s="239" t="s">
        <v>2132</v>
      </c>
      <c r="Q54" s="598">
        <v>89.3</v>
      </c>
      <c r="R54" s="228">
        <v>41020</v>
      </c>
      <c r="S54" s="228">
        <v>1770</v>
      </c>
      <c r="T54" s="228">
        <v>2014</v>
      </c>
      <c r="U54" s="594">
        <v>18.99</v>
      </c>
      <c r="V54" s="595">
        <v>51.3</v>
      </c>
      <c r="W54" s="228">
        <v>2089</v>
      </c>
      <c r="X54" s="228">
        <v>217.8</v>
      </c>
      <c r="Y54" s="228">
        <v>338.4</v>
      </c>
      <c r="Z54" s="595">
        <v>4.29</v>
      </c>
      <c r="AA54" s="228">
        <v>57.85</v>
      </c>
      <c r="AB54" s="228">
        <v>91.26</v>
      </c>
      <c r="AC54" s="232">
        <v>1035</v>
      </c>
      <c r="AD54" s="230">
        <v>1</v>
      </c>
      <c r="AE54" s="228">
        <v>1</v>
      </c>
      <c r="AF54" s="231" t="s">
        <v>627</v>
      </c>
      <c r="AG54" s="228">
        <v>3</v>
      </c>
      <c r="AH54" s="228">
        <v>4</v>
      </c>
      <c r="AI54" s="232" t="s">
        <v>627</v>
      </c>
      <c r="AJ54" s="597" t="s">
        <v>2648</v>
      </c>
      <c r="AK54" s="235" t="s">
        <v>2648</v>
      </c>
      <c r="AL54" s="235" t="s">
        <v>2648</v>
      </c>
      <c r="AM54" s="233"/>
    </row>
    <row r="55" spans="1:39" ht="13.5" customHeight="1">
      <c r="A55" s="272" t="s">
        <v>2746</v>
      </c>
      <c r="B55" s="598">
        <v>98.3</v>
      </c>
      <c r="C55" s="236">
        <v>467.2</v>
      </c>
      <c r="D55" s="237">
        <v>192.8</v>
      </c>
      <c r="E55" s="237">
        <v>11.4</v>
      </c>
      <c r="F55" s="237">
        <v>19.6</v>
      </c>
      <c r="G55" s="238">
        <v>10.2</v>
      </c>
      <c r="H55" s="235">
        <v>125.3</v>
      </c>
      <c r="I55" s="228">
        <v>428</v>
      </c>
      <c r="J55" s="228">
        <v>407.6</v>
      </c>
      <c r="K55" s="228" t="s">
        <v>634</v>
      </c>
      <c r="L55" s="228">
        <v>92</v>
      </c>
      <c r="M55" s="231">
        <v>92</v>
      </c>
      <c r="N55" s="592">
        <v>1.665</v>
      </c>
      <c r="O55" s="228">
        <v>16.94</v>
      </c>
      <c r="P55" s="239" t="s">
        <v>2196</v>
      </c>
      <c r="Q55" s="598">
        <v>98.3</v>
      </c>
      <c r="R55" s="228">
        <v>45730</v>
      </c>
      <c r="S55" s="228">
        <v>1957</v>
      </c>
      <c r="T55" s="228">
        <v>2232</v>
      </c>
      <c r="U55" s="594">
        <v>19.11</v>
      </c>
      <c r="V55" s="231">
        <v>55.92</v>
      </c>
      <c r="W55" s="228">
        <v>2347</v>
      </c>
      <c r="X55" s="228">
        <v>243.5</v>
      </c>
      <c r="Y55" s="228">
        <v>378.9</v>
      </c>
      <c r="Z55" s="595">
        <v>4.33</v>
      </c>
      <c r="AA55" s="228">
        <v>62.55</v>
      </c>
      <c r="AB55" s="228">
        <v>122.1</v>
      </c>
      <c r="AC55" s="232">
        <v>1173</v>
      </c>
      <c r="AD55" s="230">
        <v>1</v>
      </c>
      <c r="AE55" s="228">
        <v>1</v>
      </c>
      <c r="AF55" s="231" t="s">
        <v>627</v>
      </c>
      <c r="AG55" s="228">
        <v>2</v>
      </c>
      <c r="AH55" s="228">
        <v>4</v>
      </c>
      <c r="AI55" s="232" t="s">
        <v>627</v>
      </c>
      <c r="AJ55" s="597" t="s">
        <v>2648</v>
      </c>
      <c r="AK55" s="235" t="s">
        <v>2648</v>
      </c>
      <c r="AL55" s="235" t="s">
        <v>2648</v>
      </c>
      <c r="AM55" s="233"/>
    </row>
    <row r="56" spans="1:39" ht="13.5" customHeight="1">
      <c r="A56" s="272" t="s">
        <v>2747</v>
      </c>
      <c r="B56" s="598">
        <v>82.2</v>
      </c>
      <c r="C56" s="236">
        <v>528.3</v>
      </c>
      <c r="D56" s="237">
        <v>208.8</v>
      </c>
      <c r="E56" s="237">
        <v>9.6</v>
      </c>
      <c r="F56" s="237">
        <v>13.2</v>
      </c>
      <c r="G56" s="238">
        <v>12.7</v>
      </c>
      <c r="H56" s="235">
        <v>104.7</v>
      </c>
      <c r="I56" s="228">
        <v>501.9</v>
      </c>
      <c r="J56" s="228">
        <v>476.5</v>
      </c>
      <c r="K56" s="228" t="s">
        <v>634</v>
      </c>
      <c r="L56" s="228">
        <v>90</v>
      </c>
      <c r="M56" s="231">
        <v>108</v>
      </c>
      <c r="N56" s="592">
        <v>1.851</v>
      </c>
      <c r="O56" s="228">
        <v>22.52</v>
      </c>
      <c r="P56" s="239" t="s">
        <v>2197</v>
      </c>
      <c r="Q56" s="598">
        <v>82.2</v>
      </c>
      <c r="R56" s="228">
        <v>47540</v>
      </c>
      <c r="S56" s="228">
        <v>1800</v>
      </c>
      <c r="T56" s="228">
        <v>2059</v>
      </c>
      <c r="U56" s="594">
        <v>21.31</v>
      </c>
      <c r="V56" s="231">
        <v>54.19</v>
      </c>
      <c r="W56" s="228">
        <v>2007</v>
      </c>
      <c r="X56" s="228">
        <v>192.3</v>
      </c>
      <c r="Y56" s="228">
        <v>300.4</v>
      </c>
      <c r="Z56" s="595">
        <v>4.38</v>
      </c>
      <c r="AA56" s="228">
        <v>50.88</v>
      </c>
      <c r="AB56" s="228">
        <v>52.54</v>
      </c>
      <c r="AC56" s="232">
        <v>1328</v>
      </c>
      <c r="AD56" s="230" t="s">
        <v>284</v>
      </c>
      <c r="AE56" s="228" t="s">
        <v>284</v>
      </c>
      <c r="AF56" s="231" t="s">
        <v>287</v>
      </c>
      <c r="AG56" s="228" t="s">
        <v>286</v>
      </c>
      <c r="AH56" s="228" t="s">
        <v>286</v>
      </c>
      <c r="AI56" s="232" t="s">
        <v>286</v>
      </c>
      <c r="AJ56" s="597" t="s">
        <v>2648</v>
      </c>
      <c r="AK56" s="235" t="s">
        <v>2648</v>
      </c>
      <c r="AL56" s="235" t="s">
        <v>2648</v>
      </c>
      <c r="AM56" s="233"/>
    </row>
    <row r="57" spans="1:39" ht="13.5" customHeight="1">
      <c r="A57" s="272" t="s">
        <v>2748</v>
      </c>
      <c r="B57" s="598">
        <v>92.1</v>
      </c>
      <c r="C57" s="236">
        <v>533.1</v>
      </c>
      <c r="D57" s="237">
        <v>209.3</v>
      </c>
      <c r="E57" s="237">
        <v>10.1</v>
      </c>
      <c r="F57" s="237">
        <v>15.6</v>
      </c>
      <c r="G57" s="238">
        <v>12.7</v>
      </c>
      <c r="H57" s="235">
        <v>117.4</v>
      </c>
      <c r="I57" s="228">
        <v>501.9</v>
      </c>
      <c r="J57" s="228">
        <v>476.5</v>
      </c>
      <c r="K57" s="228" t="s">
        <v>634</v>
      </c>
      <c r="L57" s="228">
        <v>92</v>
      </c>
      <c r="M57" s="231">
        <v>110</v>
      </c>
      <c r="N57" s="592">
        <v>1.861</v>
      </c>
      <c r="O57" s="594">
        <v>20.2</v>
      </c>
      <c r="P57" s="239" t="s">
        <v>2198</v>
      </c>
      <c r="Q57" s="598">
        <v>92.1</v>
      </c>
      <c r="R57" s="228">
        <v>55230</v>
      </c>
      <c r="S57" s="228">
        <v>2072</v>
      </c>
      <c r="T57" s="228">
        <v>2360</v>
      </c>
      <c r="U57" s="594">
        <v>21.69</v>
      </c>
      <c r="V57" s="231">
        <v>57.61</v>
      </c>
      <c r="W57" s="228">
        <v>2389</v>
      </c>
      <c r="X57" s="228">
        <v>228.3</v>
      </c>
      <c r="Y57" s="228">
        <v>355.6</v>
      </c>
      <c r="Z57" s="595">
        <v>4.51</v>
      </c>
      <c r="AA57" s="228">
        <v>56.18</v>
      </c>
      <c r="AB57" s="228">
        <v>76.34</v>
      </c>
      <c r="AC57" s="232">
        <v>1596</v>
      </c>
      <c r="AD57" s="230" t="s">
        <v>284</v>
      </c>
      <c r="AE57" s="228" t="s">
        <v>284</v>
      </c>
      <c r="AF57" s="231" t="s">
        <v>284</v>
      </c>
      <c r="AG57" s="228" t="s">
        <v>286</v>
      </c>
      <c r="AH57" s="228" t="s">
        <v>286</v>
      </c>
      <c r="AI57" s="232" t="s">
        <v>286</v>
      </c>
      <c r="AJ57" s="597" t="s">
        <v>2648</v>
      </c>
      <c r="AK57" s="235" t="s">
        <v>2648</v>
      </c>
      <c r="AL57" s="235" t="s">
        <v>2648</v>
      </c>
      <c r="AM57" s="233"/>
    </row>
    <row r="58" spans="1:39" ht="13.5" customHeight="1">
      <c r="A58" s="272" t="s">
        <v>2749</v>
      </c>
      <c r="B58" s="598">
        <v>101</v>
      </c>
      <c r="C58" s="236">
        <v>536.7</v>
      </c>
      <c r="D58" s="237">
        <v>210</v>
      </c>
      <c r="E58" s="237">
        <v>10.8</v>
      </c>
      <c r="F58" s="237">
        <v>17.4</v>
      </c>
      <c r="G58" s="238">
        <v>12.7</v>
      </c>
      <c r="H58" s="235">
        <v>128.7</v>
      </c>
      <c r="I58" s="228">
        <v>501.9</v>
      </c>
      <c r="J58" s="228">
        <v>476.5</v>
      </c>
      <c r="K58" s="228" t="s">
        <v>634</v>
      </c>
      <c r="L58" s="228">
        <v>92</v>
      </c>
      <c r="M58" s="231">
        <v>110</v>
      </c>
      <c r="N58" s="592">
        <v>1.87</v>
      </c>
      <c r="O58" s="228">
        <v>18.51</v>
      </c>
      <c r="P58" s="239" t="s">
        <v>2199</v>
      </c>
      <c r="Q58" s="598">
        <v>101</v>
      </c>
      <c r="R58" s="228">
        <v>61520</v>
      </c>
      <c r="S58" s="228">
        <v>2292</v>
      </c>
      <c r="T58" s="228">
        <v>2612</v>
      </c>
      <c r="U58" s="594">
        <v>21.87</v>
      </c>
      <c r="V58" s="231">
        <v>61.89</v>
      </c>
      <c r="W58" s="228">
        <v>2692</v>
      </c>
      <c r="X58" s="228">
        <v>256.4</v>
      </c>
      <c r="Y58" s="228">
        <v>399.4</v>
      </c>
      <c r="Z58" s="595">
        <v>4.57</v>
      </c>
      <c r="AA58" s="228">
        <v>60.48</v>
      </c>
      <c r="AB58" s="228">
        <v>101.6</v>
      </c>
      <c r="AC58" s="232">
        <v>1811</v>
      </c>
      <c r="AD58" s="230" t="s">
        <v>284</v>
      </c>
      <c r="AE58" s="228" t="s">
        <v>284</v>
      </c>
      <c r="AF58" s="231" t="s">
        <v>284</v>
      </c>
      <c r="AG58" s="228" t="s">
        <v>286</v>
      </c>
      <c r="AH58" s="228" t="s">
        <v>286</v>
      </c>
      <c r="AI58" s="232" t="s">
        <v>286</v>
      </c>
      <c r="AJ58" s="597" t="s">
        <v>2648</v>
      </c>
      <c r="AK58" s="235" t="s">
        <v>2648</v>
      </c>
      <c r="AL58" s="235" t="s">
        <v>2648</v>
      </c>
      <c r="AM58" s="233"/>
    </row>
    <row r="59" spans="1:39" ht="13.5" customHeight="1">
      <c r="A59" s="272" t="s">
        <v>2750</v>
      </c>
      <c r="B59" s="598">
        <v>109</v>
      </c>
      <c r="C59" s="236">
        <v>539.5</v>
      </c>
      <c r="D59" s="237">
        <v>210.8</v>
      </c>
      <c r="E59" s="237">
        <v>11.6</v>
      </c>
      <c r="F59" s="237">
        <v>18.8</v>
      </c>
      <c r="G59" s="238">
        <v>12.7</v>
      </c>
      <c r="H59" s="235">
        <v>138.9</v>
      </c>
      <c r="I59" s="228">
        <v>501.9</v>
      </c>
      <c r="J59" s="228">
        <v>476.5</v>
      </c>
      <c r="K59" s="228" t="s">
        <v>634</v>
      </c>
      <c r="L59" s="228">
        <v>94</v>
      </c>
      <c r="M59" s="231">
        <v>108</v>
      </c>
      <c r="N59" s="592">
        <v>1.877</v>
      </c>
      <c r="O59" s="228">
        <v>17.22</v>
      </c>
      <c r="P59" s="239" t="s">
        <v>2200</v>
      </c>
      <c r="Q59" s="598">
        <v>109</v>
      </c>
      <c r="R59" s="228">
        <v>66820</v>
      </c>
      <c r="S59" s="228">
        <v>2477</v>
      </c>
      <c r="T59" s="228">
        <v>2828</v>
      </c>
      <c r="U59" s="594">
        <v>21.94</v>
      </c>
      <c r="V59" s="231">
        <v>66.56</v>
      </c>
      <c r="W59" s="228">
        <v>2943</v>
      </c>
      <c r="X59" s="228">
        <v>279.2</v>
      </c>
      <c r="Y59" s="228">
        <v>435.8</v>
      </c>
      <c r="Z59" s="595">
        <v>4.6</v>
      </c>
      <c r="AA59" s="228">
        <v>64.08</v>
      </c>
      <c r="AB59" s="228">
        <v>127.3</v>
      </c>
      <c r="AC59" s="232">
        <v>1989</v>
      </c>
      <c r="AD59" s="230" t="s">
        <v>284</v>
      </c>
      <c r="AE59" s="228" t="s">
        <v>284</v>
      </c>
      <c r="AF59" s="231" t="s">
        <v>284</v>
      </c>
      <c r="AG59" s="228" t="s">
        <v>287</v>
      </c>
      <c r="AH59" s="228" t="s">
        <v>286</v>
      </c>
      <c r="AI59" s="232" t="s">
        <v>286</v>
      </c>
      <c r="AJ59" s="597" t="s">
        <v>2648</v>
      </c>
      <c r="AK59" s="235" t="s">
        <v>2648</v>
      </c>
      <c r="AL59" s="235" t="s">
        <v>2648</v>
      </c>
      <c r="AM59" s="233"/>
    </row>
    <row r="60" spans="1:39" ht="13.5" customHeight="1">
      <c r="A60" s="272" t="s">
        <v>2751</v>
      </c>
      <c r="B60" s="598">
        <v>122</v>
      </c>
      <c r="C60" s="236">
        <v>544.5</v>
      </c>
      <c r="D60" s="237">
        <v>211.9</v>
      </c>
      <c r="E60" s="237">
        <v>12.7</v>
      </c>
      <c r="F60" s="237">
        <v>21.3</v>
      </c>
      <c r="G60" s="238">
        <v>12.7</v>
      </c>
      <c r="H60" s="235">
        <v>155.4</v>
      </c>
      <c r="I60" s="228">
        <v>501.9</v>
      </c>
      <c r="J60" s="228">
        <v>476.5</v>
      </c>
      <c r="K60" s="228" t="s">
        <v>634</v>
      </c>
      <c r="L60" s="228">
        <v>94</v>
      </c>
      <c r="M60" s="231">
        <v>110</v>
      </c>
      <c r="N60" s="592">
        <v>1.889</v>
      </c>
      <c r="O60" s="228">
        <v>15.49</v>
      </c>
      <c r="P60" s="239" t="s">
        <v>2201</v>
      </c>
      <c r="Q60" s="598">
        <v>122</v>
      </c>
      <c r="R60" s="228">
        <v>76040</v>
      </c>
      <c r="S60" s="228">
        <v>2793</v>
      </c>
      <c r="T60" s="228">
        <v>3196</v>
      </c>
      <c r="U60" s="594">
        <v>22.12</v>
      </c>
      <c r="V60" s="231">
        <v>73.24</v>
      </c>
      <c r="W60" s="228">
        <v>3388</v>
      </c>
      <c r="X60" s="228">
        <v>319.7</v>
      </c>
      <c r="Y60" s="228">
        <v>499.7</v>
      </c>
      <c r="Z60" s="595">
        <v>4.67</v>
      </c>
      <c r="AA60" s="228">
        <v>70.18</v>
      </c>
      <c r="AB60" s="228">
        <v>179.6</v>
      </c>
      <c r="AC60" s="232">
        <v>2312</v>
      </c>
      <c r="AD60" s="230" t="s">
        <v>284</v>
      </c>
      <c r="AE60" s="228" t="s">
        <v>284</v>
      </c>
      <c r="AF60" s="231" t="s">
        <v>284</v>
      </c>
      <c r="AG60" s="228" t="s">
        <v>285</v>
      </c>
      <c r="AH60" s="228" t="s">
        <v>286</v>
      </c>
      <c r="AI60" s="232" t="s">
        <v>286</v>
      </c>
      <c r="AJ60" s="597" t="s">
        <v>2648</v>
      </c>
      <c r="AK60" s="235" t="s">
        <v>2648</v>
      </c>
      <c r="AL60" s="235" t="s">
        <v>2648</v>
      </c>
      <c r="AM60" s="233"/>
    </row>
    <row r="61" spans="1:39" ht="13.5" customHeight="1">
      <c r="A61" s="272" t="s">
        <v>2752</v>
      </c>
      <c r="B61" s="598">
        <v>101.2</v>
      </c>
      <c r="C61" s="236">
        <v>602.6</v>
      </c>
      <c r="D61" s="237">
        <v>227.6</v>
      </c>
      <c r="E61" s="237">
        <v>10.5</v>
      </c>
      <c r="F61" s="237">
        <v>14.8</v>
      </c>
      <c r="G61" s="238">
        <v>12.7</v>
      </c>
      <c r="H61" s="235">
        <v>128.9</v>
      </c>
      <c r="I61" s="228">
        <v>573</v>
      </c>
      <c r="J61" s="228">
        <v>547.6</v>
      </c>
      <c r="K61" s="228" t="s">
        <v>634</v>
      </c>
      <c r="L61" s="228">
        <v>92</v>
      </c>
      <c r="M61" s="231">
        <v>126</v>
      </c>
      <c r="N61" s="592">
        <v>2.073</v>
      </c>
      <c r="O61" s="228">
        <v>20.48</v>
      </c>
      <c r="P61" s="239" t="s">
        <v>2202</v>
      </c>
      <c r="Q61" s="598">
        <v>101.2</v>
      </c>
      <c r="R61" s="228">
        <v>75780</v>
      </c>
      <c r="S61" s="228">
        <v>2515</v>
      </c>
      <c r="T61" s="228">
        <v>2881</v>
      </c>
      <c r="U61" s="594">
        <v>24.24</v>
      </c>
      <c r="V61" s="231">
        <v>66.86</v>
      </c>
      <c r="W61" s="228">
        <v>2915</v>
      </c>
      <c r="X61" s="228">
        <v>256.1</v>
      </c>
      <c r="Y61" s="228">
        <v>400.2</v>
      </c>
      <c r="Z61" s="595">
        <v>4.75</v>
      </c>
      <c r="AA61" s="228">
        <v>54.98</v>
      </c>
      <c r="AB61" s="228">
        <v>78.16</v>
      </c>
      <c r="AC61" s="232">
        <v>2512</v>
      </c>
      <c r="AD61" s="230" t="s">
        <v>284</v>
      </c>
      <c r="AE61" s="228" t="s">
        <v>284</v>
      </c>
      <c r="AF61" s="231" t="s">
        <v>285</v>
      </c>
      <c r="AG61" s="228" t="s">
        <v>286</v>
      </c>
      <c r="AH61" s="228" t="s">
        <v>286</v>
      </c>
      <c r="AI61" s="232" t="s">
        <v>286</v>
      </c>
      <c r="AJ61" s="597" t="s">
        <v>2648</v>
      </c>
      <c r="AK61" s="235" t="s">
        <v>2648</v>
      </c>
      <c r="AL61" s="235" t="s">
        <v>2648</v>
      </c>
      <c r="AM61" s="233"/>
    </row>
    <row r="62" spans="1:39" ht="13.5" customHeight="1">
      <c r="A62" s="272" t="s">
        <v>2753</v>
      </c>
      <c r="B62" s="598">
        <v>113</v>
      </c>
      <c r="C62" s="236">
        <v>607.6</v>
      </c>
      <c r="D62" s="237">
        <v>228.2</v>
      </c>
      <c r="E62" s="237">
        <v>11.1</v>
      </c>
      <c r="F62" s="237">
        <v>17.3</v>
      </c>
      <c r="G62" s="238">
        <v>12.7</v>
      </c>
      <c r="H62" s="235">
        <v>143.9</v>
      </c>
      <c r="I62" s="228">
        <v>573</v>
      </c>
      <c r="J62" s="228">
        <v>547.6</v>
      </c>
      <c r="K62" s="228" t="s">
        <v>634</v>
      </c>
      <c r="L62" s="228">
        <v>92</v>
      </c>
      <c r="M62" s="231">
        <v>126</v>
      </c>
      <c r="N62" s="592">
        <v>2.084</v>
      </c>
      <c r="O62" s="228">
        <v>18.44</v>
      </c>
      <c r="P62" s="239" t="s">
        <v>2203</v>
      </c>
      <c r="Q62" s="598">
        <v>113</v>
      </c>
      <c r="R62" s="228">
        <v>87320</v>
      </c>
      <c r="S62" s="228">
        <v>2874</v>
      </c>
      <c r="T62" s="228">
        <v>3281</v>
      </c>
      <c r="U62" s="594">
        <v>24.63</v>
      </c>
      <c r="V62" s="595">
        <v>71.3</v>
      </c>
      <c r="W62" s="228">
        <v>3434</v>
      </c>
      <c r="X62" s="600">
        <v>301</v>
      </c>
      <c r="Y62" s="228">
        <v>469.3</v>
      </c>
      <c r="Z62" s="595">
        <v>4.88</v>
      </c>
      <c r="AA62" s="228">
        <v>60.58</v>
      </c>
      <c r="AB62" s="228">
        <v>112.3</v>
      </c>
      <c r="AC62" s="232">
        <v>2985</v>
      </c>
      <c r="AD62" s="230" t="s">
        <v>284</v>
      </c>
      <c r="AE62" s="228" t="s">
        <v>284</v>
      </c>
      <c r="AF62" s="231" t="s">
        <v>284</v>
      </c>
      <c r="AG62" s="228" t="s">
        <v>286</v>
      </c>
      <c r="AH62" s="228" t="s">
        <v>286</v>
      </c>
      <c r="AI62" s="232" t="s">
        <v>286</v>
      </c>
      <c r="AJ62" s="597" t="s">
        <v>2648</v>
      </c>
      <c r="AK62" s="235" t="s">
        <v>2648</v>
      </c>
      <c r="AL62" s="235" t="s">
        <v>2648</v>
      </c>
      <c r="AM62" s="233"/>
    </row>
    <row r="63" spans="1:39" ht="13.5" customHeight="1">
      <c r="A63" s="272" t="s">
        <v>2754</v>
      </c>
      <c r="B63" s="598">
        <v>125.1</v>
      </c>
      <c r="C63" s="236">
        <v>612.2</v>
      </c>
      <c r="D63" s="237">
        <v>229</v>
      </c>
      <c r="E63" s="237">
        <v>11.9</v>
      </c>
      <c r="F63" s="237">
        <v>19.6</v>
      </c>
      <c r="G63" s="238">
        <v>12.7</v>
      </c>
      <c r="H63" s="235">
        <v>159.3</v>
      </c>
      <c r="I63" s="228">
        <v>573</v>
      </c>
      <c r="J63" s="228">
        <v>547.6</v>
      </c>
      <c r="K63" s="228" t="s">
        <v>634</v>
      </c>
      <c r="L63" s="228">
        <v>94</v>
      </c>
      <c r="M63" s="231">
        <v>128</v>
      </c>
      <c r="N63" s="592">
        <v>2.095</v>
      </c>
      <c r="O63" s="228">
        <v>16.75</v>
      </c>
      <c r="P63" s="239" t="s">
        <v>2204</v>
      </c>
      <c r="Q63" s="598">
        <v>125.1</v>
      </c>
      <c r="R63" s="228">
        <v>98610</v>
      </c>
      <c r="S63" s="228">
        <v>3221</v>
      </c>
      <c r="T63" s="228">
        <v>3676</v>
      </c>
      <c r="U63" s="594">
        <v>24.88</v>
      </c>
      <c r="V63" s="231">
        <v>76.88</v>
      </c>
      <c r="W63" s="228">
        <v>3932</v>
      </c>
      <c r="X63" s="228">
        <v>343.4</v>
      </c>
      <c r="Y63" s="228">
        <v>535.4</v>
      </c>
      <c r="Z63" s="595">
        <v>4.97</v>
      </c>
      <c r="AA63" s="228">
        <v>65.98</v>
      </c>
      <c r="AB63" s="228">
        <v>155.2</v>
      </c>
      <c r="AC63" s="232">
        <v>3444</v>
      </c>
      <c r="AD63" s="230">
        <v>1</v>
      </c>
      <c r="AE63" s="228">
        <v>1</v>
      </c>
      <c r="AF63" s="231">
        <v>1</v>
      </c>
      <c r="AG63" s="228">
        <v>4</v>
      </c>
      <c r="AH63" s="228">
        <v>4</v>
      </c>
      <c r="AI63" s="232">
        <v>4</v>
      </c>
      <c r="AJ63" s="235" t="s">
        <v>2648</v>
      </c>
      <c r="AK63" s="235" t="s">
        <v>1013</v>
      </c>
      <c r="AL63" s="235" t="s">
        <v>1013</v>
      </c>
      <c r="AM63" s="233"/>
    </row>
    <row r="64" spans="1:39" ht="13.5" customHeight="1">
      <c r="A64" s="272" t="s">
        <v>2755</v>
      </c>
      <c r="B64" s="598">
        <v>139.9</v>
      </c>
      <c r="C64" s="236">
        <v>617.2</v>
      </c>
      <c r="D64" s="237">
        <v>230.2</v>
      </c>
      <c r="E64" s="237">
        <v>13.1</v>
      </c>
      <c r="F64" s="237">
        <v>22.1</v>
      </c>
      <c r="G64" s="238">
        <v>12.7</v>
      </c>
      <c r="H64" s="235">
        <v>178.2</v>
      </c>
      <c r="I64" s="228">
        <v>573</v>
      </c>
      <c r="J64" s="228">
        <v>547.6</v>
      </c>
      <c r="K64" s="228" t="s">
        <v>634</v>
      </c>
      <c r="L64" s="228">
        <v>94</v>
      </c>
      <c r="M64" s="231">
        <v>128</v>
      </c>
      <c r="N64" s="592">
        <v>2.107</v>
      </c>
      <c r="O64" s="228">
        <v>15.06</v>
      </c>
      <c r="P64" s="239" t="s">
        <v>2205</v>
      </c>
      <c r="Q64" s="598">
        <v>139.9</v>
      </c>
      <c r="R64" s="228">
        <v>111800</v>
      </c>
      <c r="S64" s="228">
        <v>3622</v>
      </c>
      <c r="T64" s="228">
        <v>4142</v>
      </c>
      <c r="U64" s="594">
        <v>25.05</v>
      </c>
      <c r="V64" s="231">
        <v>84.96</v>
      </c>
      <c r="W64" s="228">
        <v>4505</v>
      </c>
      <c r="X64" s="228">
        <v>391.4</v>
      </c>
      <c r="Y64" s="228">
        <v>611.4</v>
      </c>
      <c r="Z64" s="595">
        <v>5.03</v>
      </c>
      <c r="AA64" s="228">
        <v>72.18</v>
      </c>
      <c r="AB64" s="228">
        <v>217.8</v>
      </c>
      <c r="AC64" s="232">
        <v>3978</v>
      </c>
      <c r="AD64" s="230">
        <v>1</v>
      </c>
      <c r="AE64" s="228">
        <v>1</v>
      </c>
      <c r="AF64" s="231">
        <v>1</v>
      </c>
      <c r="AG64" s="228">
        <v>3</v>
      </c>
      <c r="AH64" s="228">
        <v>4</v>
      </c>
      <c r="AI64" s="232">
        <v>4</v>
      </c>
      <c r="AJ64" s="235" t="s">
        <v>2648</v>
      </c>
      <c r="AK64" s="235" t="s">
        <v>1013</v>
      </c>
      <c r="AL64" s="235" t="s">
        <v>1013</v>
      </c>
      <c r="AM64" s="233"/>
    </row>
    <row r="65" spans="1:39" ht="13.5" customHeight="1">
      <c r="A65" s="272" t="s">
        <v>2737</v>
      </c>
      <c r="B65" s="598">
        <v>149.1</v>
      </c>
      <c r="C65" s="236">
        <v>612.4</v>
      </c>
      <c r="D65" s="237">
        <v>304.8</v>
      </c>
      <c r="E65" s="237">
        <v>11.8</v>
      </c>
      <c r="F65" s="237">
        <v>19.7</v>
      </c>
      <c r="G65" s="238">
        <v>16.5</v>
      </c>
      <c r="H65" s="598">
        <v>190</v>
      </c>
      <c r="I65" s="228">
        <v>573</v>
      </c>
      <c r="J65" s="228">
        <v>540</v>
      </c>
      <c r="K65" s="228" t="s">
        <v>634</v>
      </c>
      <c r="L65" s="228">
        <v>100</v>
      </c>
      <c r="M65" s="231">
        <v>202</v>
      </c>
      <c r="N65" s="592">
        <v>2.392</v>
      </c>
      <c r="O65" s="228">
        <v>16.03</v>
      </c>
      <c r="P65" s="239" t="s">
        <v>1864</v>
      </c>
      <c r="Q65" s="598">
        <v>149.1</v>
      </c>
      <c r="R65" s="228">
        <v>125900</v>
      </c>
      <c r="S65" s="228">
        <v>4111</v>
      </c>
      <c r="T65" s="228">
        <v>4594</v>
      </c>
      <c r="U65" s="594">
        <v>25.74</v>
      </c>
      <c r="V65" s="231">
        <v>78.78</v>
      </c>
      <c r="W65" s="228">
        <v>9308</v>
      </c>
      <c r="X65" s="228">
        <v>610.7</v>
      </c>
      <c r="Y65" s="228">
        <v>937.3</v>
      </c>
      <c r="Z65" s="595">
        <v>7</v>
      </c>
      <c r="AA65" s="228">
        <v>70.53</v>
      </c>
      <c r="AB65" s="228">
        <v>200.4</v>
      </c>
      <c r="AC65" s="232">
        <v>8165</v>
      </c>
      <c r="AD65" s="230">
        <v>1</v>
      </c>
      <c r="AE65" s="228">
        <v>1</v>
      </c>
      <c r="AF65" s="231">
        <v>2</v>
      </c>
      <c r="AG65" s="228">
        <v>4</v>
      </c>
      <c r="AH65" s="228">
        <v>4</v>
      </c>
      <c r="AI65" s="232">
        <v>4</v>
      </c>
      <c r="AJ65" s="235" t="s">
        <v>2648</v>
      </c>
      <c r="AK65" s="235" t="s">
        <v>1013</v>
      </c>
      <c r="AL65" s="235" t="s">
        <v>1013</v>
      </c>
      <c r="AM65" s="233"/>
    </row>
    <row r="66" spans="1:39" ht="13.5" customHeight="1">
      <c r="A66" s="272" t="s">
        <v>2738</v>
      </c>
      <c r="B66" s="598">
        <v>179</v>
      </c>
      <c r="C66" s="236">
        <v>620.2</v>
      </c>
      <c r="D66" s="237">
        <v>307.1</v>
      </c>
      <c r="E66" s="237">
        <v>14.1</v>
      </c>
      <c r="F66" s="237">
        <v>23.6</v>
      </c>
      <c r="G66" s="238">
        <v>16.5</v>
      </c>
      <c r="H66" s="235">
        <v>228.1</v>
      </c>
      <c r="I66" s="228">
        <v>573</v>
      </c>
      <c r="J66" s="228">
        <v>540</v>
      </c>
      <c r="K66" s="228" t="s">
        <v>634</v>
      </c>
      <c r="L66" s="228">
        <v>104</v>
      </c>
      <c r="M66" s="231">
        <v>206</v>
      </c>
      <c r="N66" s="592">
        <v>2.412</v>
      </c>
      <c r="O66" s="228">
        <v>13.47</v>
      </c>
      <c r="P66" s="239" t="s">
        <v>2074</v>
      </c>
      <c r="Q66" s="598">
        <v>179</v>
      </c>
      <c r="R66" s="228">
        <v>153000</v>
      </c>
      <c r="S66" s="228">
        <v>4935</v>
      </c>
      <c r="T66" s="228">
        <v>5547</v>
      </c>
      <c r="U66" s="594">
        <v>25.9</v>
      </c>
      <c r="V66" s="231">
        <v>94.25</v>
      </c>
      <c r="W66" s="228">
        <v>11408</v>
      </c>
      <c r="X66" s="600">
        <v>743</v>
      </c>
      <c r="Y66" s="228">
        <v>1144</v>
      </c>
      <c r="Z66" s="595">
        <v>7.07</v>
      </c>
      <c r="AA66" s="228">
        <v>80.63</v>
      </c>
      <c r="AB66" s="228">
        <v>341.6</v>
      </c>
      <c r="AC66" s="232">
        <v>10140</v>
      </c>
      <c r="AD66" s="230">
        <v>1</v>
      </c>
      <c r="AE66" s="228">
        <v>1</v>
      </c>
      <c r="AF66" s="231">
        <v>1</v>
      </c>
      <c r="AG66" s="228">
        <v>3</v>
      </c>
      <c r="AH66" s="228">
        <v>4</v>
      </c>
      <c r="AI66" s="232">
        <v>4</v>
      </c>
      <c r="AJ66" s="235" t="s">
        <v>2648</v>
      </c>
      <c r="AK66" s="235" t="s">
        <v>1013</v>
      </c>
      <c r="AL66" s="235" t="s">
        <v>1013</v>
      </c>
      <c r="AM66" s="233"/>
    </row>
    <row r="67" spans="1:39" ht="13.5" customHeight="1">
      <c r="A67" s="272" t="s">
        <v>2739</v>
      </c>
      <c r="B67" s="598">
        <v>238.1</v>
      </c>
      <c r="C67" s="236">
        <v>635.8</v>
      </c>
      <c r="D67" s="237">
        <v>311.4</v>
      </c>
      <c r="E67" s="237">
        <v>18.4</v>
      </c>
      <c r="F67" s="237">
        <v>31.4</v>
      </c>
      <c r="G67" s="238">
        <v>16.5</v>
      </c>
      <c r="H67" s="235">
        <v>303.3</v>
      </c>
      <c r="I67" s="228">
        <v>573</v>
      </c>
      <c r="J67" s="228">
        <v>540</v>
      </c>
      <c r="K67" s="228" t="s">
        <v>634</v>
      </c>
      <c r="L67" s="228">
        <v>108</v>
      </c>
      <c r="M67" s="231">
        <v>210</v>
      </c>
      <c r="N67" s="592">
        <v>2.452</v>
      </c>
      <c r="O67" s="594">
        <v>10.3</v>
      </c>
      <c r="P67" s="239" t="s">
        <v>2075</v>
      </c>
      <c r="Q67" s="598">
        <v>238.1</v>
      </c>
      <c r="R67" s="228">
        <v>209500</v>
      </c>
      <c r="S67" s="228">
        <v>6589</v>
      </c>
      <c r="T67" s="228">
        <v>7486</v>
      </c>
      <c r="U67" s="594">
        <v>26.28</v>
      </c>
      <c r="V67" s="231">
        <v>123.9</v>
      </c>
      <c r="W67" s="228">
        <v>15837</v>
      </c>
      <c r="X67" s="228">
        <v>1017</v>
      </c>
      <c r="Y67" s="228">
        <v>1574</v>
      </c>
      <c r="Z67" s="595">
        <v>7.23</v>
      </c>
      <c r="AA67" s="228">
        <v>100.5</v>
      </c>
      <c r="AB67" s="228">
        <v>790.6</v>
      </c>
      <c r="AC67" s="232">
        <v>14430</v>
      </c>
      <c r="AD67" s="230">
        <v>1</v>
      </c>
      <c r="AE67" s="228">
        <v>1</v>
      </c>
      <c r="AF67" s="231">
        <v>1</v>
      </c>
      <c r="AG67" s="228">
        <v>1</v>
      </c>
      <c r="AH67" s="228">
        <v>2</v>
      </c>
      <c r="AI67" s="232">
        <v>3</v>
      </c>
      <c r="AJ67" s="235" t="s">
        <v>2648</v>
      </c>
      <c r="AK67" s="235" t="s">
        <v>1013</v>
      </c>
      <c r="AL67" s="235" t="s">
        <v>1013</v>
      </c>
      <c r="AM67" s="233"/>
    </row>
    <row r="68" spans="1:39" ht="13.5" customHeight="1">
      <c r="A68" s="272" t="s">
        <v>2740</v>
      </c>
      <c r="B68" s="598">
        <v>125.2</v>
      </c>
      <c r="C68" s="236">
        <v>677.9</v>
      </c>
      <c r="D68" s="237">
        <v>253</v>
      </c>
      <c r="E68" s="237">
        <v>11.7</v>
      </c>
      <c r="F68" s="237">
        <v>16.2</v>
      </c>
      <c r="G68" s="238">
        <v>15.2</v>
      </c>
      <c r="H68" s="235">
        <v>159.5</v>
      </c>
      <c r="I68" s="228">
        <v>645.5</v>
      </c>
      <c r="J68" s="228">
        <v>615.1</v>
      </c>
      <c r="K68" s="228" t="s">
        <v>634</v>
      </c>
      <c r="L68" s="228">
        <v>98</v>
      </c>
      <c r="M68" s="231">
        <v>152</v>
      </c>
      <c r="N68" s="592">
        <v>2.318</v>
      </c>
      <c r="O68" s="228">
        <v>18.52</v>
      </c>
      <c r="P68" s="239" t="s">
        <v>2076</v>
      </c>
      <c r="Q68" s="598">
        <v>125.2</v>
      </c>
      <c r="R68" s="228">
        <v>118000</v>
      </c>
      <c r="S68" s="228">
        <v>3481</v>
      </c>
      <c r="T68" s="228">
        <v>3994</v>
      </c>
      <c r="U68" s="594">
        <v>27.2</v>
      </c>
      <c r="V68" s="231">
        <v>84.33</v>
      </c>
      <c r="W68" s="228">
        <v>4383</v>
      </c>
      <c r="X68" s="228">
        <v>346.5</v>
      </c>
      <c r="Y68" s="228">
        <v>542.4</v>
      </c>
      <c r="Z68" s="595">
        <v>5.24</v>
      </c>
      <c r="AA68" s="228">
        <v>61.91</v>
      </c>
      <c r="AB68" s="228">
        <v>118.3</v>
      </c>
      <c r="AC68" s="232">
        <v>4786</v>
      </c>
      <c r="AD68" s="230" t="s">
        <v>284</v>
      </c>
      <c r="AE68" s="228" t="s">
        <v>284</v>
      </c>
      <c r="AF68" s="231" t="s">
        <v>285</v>
      </c>
      <c r="AG68" s="228" t="s">
        <v>286</v>
      </c>
      <c r="AH68" s="228" t="s">
        <v>286</v>
      </c>
      <c r="AI68" s="232" t="s">
        <v>286</v>
      </c>
      <c r="AJ68" s="597" t="s">
        <v>2648</v>
      </c>
      <c r="AK68" s="235" t="s">
        <v>2648</v>
      </c>
      <c r="AL68" s="235" t="s">
        <v>2648</v>
      </c>
      <c r="AM68" s="233"/>
    </row>
    <row r="69" spans="1:39" ht="13.5" customHeight="1">
      <c r="A69" s="272" t="s">
        <v>2741</v>
      </c>
      <c r="B69" s="598">
        <v>140.1</v>
      </c>
      <c r="C69" s="236">
        <v>683.5</v>
      </c>
      <c r="D69" s="237">
        <v>253.7</v>
      </c>
      <c r="E69" s="237">
        <v>12.4</v>
      </c>
      <c r="F69" s="237">
        <v>19</v>
      </c>
      <c r="G69" s="238">
        <v>15.2</v>
      </c>
      <c r="H69" s="235">
        <v>178.4</v>
      </c>
      <c r="I69" s="228">
        <v>645.5</v>
      </c>
      <c r="J69" s="228">
        <v>615.1</v>
      </c>
      <c r="K69" s="228" t="s">
        <v>634</v>
      </c>
      <c r="L69" s="228">
        <v>100</v>
      </c>
      <c r="M69" s="231">
        <v>152</v>
      </c>
      <c r="N69" s="592">
        <v>2.331</v>
      </c>
      <c r="O69" s="228">
        <v>16.64</v>
      </c>
      <c r="P69" s="239" t="s">
        <v>2077</v>
      </c>
      <c r="Q69" s="598">
        <v>140.1</v>
      </c>
      <c r="R69" s="228">
        <v>136300</v>
      </c>
      <c r="S69" s="228">
        <v>3987</v>
      </c>
      <c r="T69" s="228">
        <v>4558</v>
      </c>
      <c r="U69" s="594">
        <v>27.64</v>
      </c>
      <c r="V69" s="231">
        <v>90.16</v>
      </c>
      <c r="W69" s="228">
        <v>5183</v>
      </c>
      <c r="X69" s="228">
        <v>408.6</v>
      </c>
      <c r="Y69" s="228">
        <v>638.2</v>
      </c>
      <c r="Z69" s="595">
        <v>5.39</v>
      </c>
      <c r="AA69" s="228">
        <v>68.21</v>
      </c>
      <c r="AB69" s="228">
        <v>170.3</v>
      </c>
      <c r="AC69" s="232">
        <v>5708</v>
      </c>
      <c r="AD69" s="230" t="s">
        <v>284</v>
      </c>
      <c r="AE69" s="228" t="s">
        <v>284</v>
      </c>
      <c r="AF69" s="231" t="s">
        <v>284</v>
      </c>
      <c r="AG69" s="228" t="s">
        <v>286</v>
      </c>
      <c r="AH69" s="228" t="s">
        <v>286</v>
      </c>
      <c r="AI69" s="232" t="s">
        <v>286</v>
      </c>
      <c r="AJ69" s="597" t="s">
        <v>2648</v>
      </c>
      <c r="AK69" s="235" t="s">
        <v>2648</v>
      </c>
      <c r="AL69" s="235" t="s">
        <v>2648</v>
      </c>
      <c r="AM69" s="233"/>
    </row>
    <row r="70" spans="1:39" ht="13.5" customHeight="1">
      <c r="A70" s="272" t="s">
        <v>2742</v>
      </c>
      <c r="B70" s="598">
        <v>152.4</v>
      </c>
      <c r="C70" s="236">
        <v>687.5</v>
      </c>
      <c r="D70" s="237">
        <v>254.5</v>
      </c>
      <c r="E70" s="237">
        <v>13.2</v>
      </c>
      <c r="F70" s="237">
        <v>21</v>
      </c>
      <c r="G70" s="238">
        <v>15.2</v>
      </c>
      <c r="H70" s="235">
        <v>194.1</v>
      </c>
      <c r="I70" s="228">
        <v>645.5</v>
      </c>
      <c r="J70" s="228">
        <v>615.1</v>
      </c>
      <c r="K70" s="228" t="s">
        <v>634</v>
      </c>
      <c r="L70" s="228">
        <v>100</v>
      </c>
      <c r="M70" s="231">
        <v>152</v>
      </c>
      <c r="N70" s="592">
        <v>2.341</v>
      </c>
      <c r="O70" s="228">
        <v>15.36</v>
      </c>
      <c r="P70" s="239" t="s">
        <v>2078</v>
      </c>
      <c r="Q70" s="598">
        <v>152.4</v>
      </c>
      <c r="R70" s="228">
        <v>150400</v>
      </c>
      <c r="S70" s="228">
        <v>4374</v>
      </c>
      <c r="T70" s="228">
        <v>5000</v>
      </c>
      <c r="U70" s="594">
        <v>27.83</v>
      </c>
      <c r="V70" s="231">
        <v>96.35</v>
      </c>
      <c r="W70" s="228">
        <v>5784</v>
      </c>
      <c r="X70" s="228">
        <v>454.5</v>
      </c>
      <c r="Y70" s="228">
        <v>710.2</v>
      </c>
      <c r="Z70" s="595">
        <v>5.46</v>
      </c>
      <c r="AA70" s="228">
        <v>73.01</v>
      </c>
      <c r="AB70" s="228">
        <v>221.3</v>
      </c>
      <c r="AC70" s="232">
        <v>6407</v>
      </c>
      <c r="AD70" s="230">
        <v>1</v>
      </c>
      <c r="AE70" s="228">
        <v>1</v>
      </c>
      <c r="AF70" s="231">
        <v>1</v>
      </c>
      <c r="AG70" s="228">
        <v>4</v>
      </c>
      <c r="AH70" s="228">
        <v>4</v>
      </c>
      <c r="AI70" s="232">
        <v>4</v>
      </c>
      <c r="AJ70" s="235" t="s">
        <v>2648</v>
      </c>
      <c r="AK70" s="235" t="s">
        <v>1013</v>
      </c>
      <c r="AL70" s="235" t="s">
        <v>1013</v>
      </c>
      <c r="AM70" s="233"/>
    </row>
    <row r="71" spans="1:39" ht="13.5" customHeight="1">
      <c r="A71" s="272" t="s">
        <v>2743</v>
      </c>
      <c r="B71" s="598">
        <v>170.2</v>
      </c>
      <c r="C71" s="236">
        <v>692.9</v>
      </c>
      <c r="D71" s="237">
        <v>255.8</v>
      </c>
      <c r="E71" s="237">
        <v>14.5</v>
      </c>
      <c r="F71" s="237">
        <v>23.7</v>
      </c>
      <c r="G71" s="238">
        <v>15.2</v>
      </c>
      <c r="H71" s="235">
        <v>216.8</v>
      </c>
      <c r="I71" s="228">
        <v>645.5</v>
      </c>
      <c r="J71" s="228">
        <v>615.1</v>
      </c>
      <c r="K71" s="228" t="s">
        <v>634</v>
      </c>
      <c r="L71" s="228">
        <v>102</v>
      </c>
      <c r="M71" s="231">
        <v>154</v>
      </c>
      <c r="N71" s="592">
        <v>2.354</v>
      </c>
      <c r="O71" s="228">
        <v>13.83</v>
      </c>
      <c r="P71" s="239" t="s">
        <v>2079</v>
      </c>
      <c r="Q71" s="598">
        <v>170.2</v>
      </c>
      <c r="R71" s="228">
        <v>170300</v>
      </c>
      <c r="S71" s="228">
        <v>4916</v>
      </c>
      <c r="T71" s="228">
        <v>5631</v>
      </c>
      <c r="U71" s="594">
        <v>28.03</v>
      </c>
      <c r="V71" s="231">
        <v>106.2</v>
      </c>
      <c r="W71" s="228">
        <v>6630</v>
      </c>
      <c r="X71" s="228">
        <v>518.4</v>
      </c>
      <c r="Y71" s="228">
        <v>811.4</v>
      </c>
      <c r="Z71" s="595">
        <v>5.53</v>
      </c>
      <c r="AA71" s="228">
        <v>79.71</v>
      </c>
      <c r="AB71" s="228">
        <v>309.8</v>
      </c>
      <c r="AC71" s="232">
        <v>7402</v>
      </c>
      <c r="AD71" s="230">
        <v>1</v>
      </c>
      <c r="AE71" s="228">
        <v>1</v>
      </c>
      <c r="AF71" s="231">
        <v>1</v>
      </c>
      <c r="AG71" s="228">
        <v>4</v>
      </c>
      <c r="AH71" s="228">
        <v>4</v>
      </c>
      <c r="AI71" s="232">
        <v>4</v>
      </c>
      <c r="AJ71" s="235" t="s">
        <v>2648</v>
      </c>
      <c r="AK71" s="235" t="s">
        <v>1013</v>
      </c>
      <c r="AL71" s="235" t="s">
        <v>1013</v>
      </c>
      <c r="AM71" s="233"/>
    </row>
    <row r="72" spans="1:39" ht="13.5" customHeight="1">
      <c r="A72" s="272" t="s">
        <v>1538</v>
      </c>
      <c r="B72" s="598">
        <v>146.9</v>
      </c>
      <c r="C72" s="236">
        <v>754</v>
      </c>
      <c r="D72" s="237">
        <v>265.2</v>
      </c>
      <c r="E72" s="237">
        <v>12.8</v>
      </c>
      <c r="F72" s="237">
        <v>17.5</v>
      </c>
      <c r="G72" s="238">
        <v>16.5</v>
      </c>
      <c r="H72" s="235">
        <v>187.2</v>
      </c>
      <c r="I72" s="228">
        <v>719</v>
      </c>
      <c r="J72" s="228">
        <v>686</v>
      </c>
      <c r="K72" s="228" t="s">
        <v>634</v>
      </c>
      <c r="L72" s="228">
        <v>104</v>
      </c>
      <c r="M72" s="231">
        <v>164</v>
      </c>
      <c r="N72" s="592">
        <v>2.515</v>
      </c>
      <c r="O72" s="228">
        <v>17.11</v>
      </c>
      <c r="P72" s="239" t="s">
        <v>2080</v>
      </c>
      <c r="Q72" s="598">
        <v>146.9</v>
      </c>
      <c r="R72" s="228">
        <v>168500</v>
      </c>
      <c r="S72" s="228">
        <v>4470</v>
      </c>
      <c r="T72" s="228">
        <v>5156</v>
      </c>
      <c r="U72" s="594">
        <v>30</v>
      </c>
      <c r="V72" s="231">
        <v>102.4</v>
      </c>
      <c r="W72" s="228">
        <v>5455</v>
      </c>
      <c r="X72" s="228">
        <v>411.4</v>
      </c>
      <c r="Y72" s="228">
        <v>647.2</v>
      </c>
      <c r="Z72" s="595">
        <v>5.4</v>
      </c>
      <c r="AA72" s="228">
        <v>67.13</v>
      </c>
      <c r="AB72" s="228">
        <v>162.2</v>
      </c>
      <c r="AC72" s="232">
        <v>7377</v>
      </c>
      <c r="AD72" s="230">
        <v>1</v>
      </c>
      <c r="AE72" s="228">
        <v>1</v>
      </c>
      <c r="AF72" s="231">
        <v>2</v>
      </c>
      <c r="AG72" s="228">
        <v>4</v>
      </c>
      <c r="AH72" s="228">
        <v>4</v>
      </c>
      <c r="AI72" s="232">
        <v>4</v>
      </c>
      <c r="AJ72" s="597" t="s">
        <v>2648</v>
      </c>
      <c r="AK72" s="235" t="s">
        <v>2648</v>
      </c>
      <c r="AL72" s="235" t="s">
        <v>2648</v>
      </c>
      <c r="AM72" s="233"/>
    </row>
    <row r="73" spans="1:39" ht="13.5" customHeight="1">
      <c r="A73" s="272" t="s">
        <v>1539</v>
      </c>
      <c r="B73" s="598">
        <v>173</v>
      </c>
      <c r="C73" s="236">
        <v>762.2</v>
      </c>
      <c r="D73" s="237">
        <v>266.7</v>
      </c>
      <c r="E73" s="237">
        <v>14.3</v>
      </c>
      <c r="F73" s="237">
        <v>21.6</v>
      </c>
      <c r="G73" s="238">
        <v>16.5</v>
      </c>
      <c r="H73" s="235">
        <v>220.4</v>
      </c>
      <c r="I73" s="228">
        <v>719</v>
      </c>
      <c r="J73" s="228">
        <v>686</v>
      </c>
      <c r="K73" s="228" t="s">
        <v>634</v>
      </c>
      <c r="L73" s="228">
        <v>104</v>
      </c>
      <c r="M73" s="231">
        <v>164</v>
      </c>
      <c r="N73" s="592">
        <v>2.534</v>
      </c>
      <c r="O73" s="228">
        <v>14.65</v>
      </c>
      <c r="P73" s="239" t="s">
        <v>2081</v>
      </c>
      <c r="Q73" s="598">
        <v>173</v>
      </c>
      <c r="R73" s="228">
        <v>205300</v>
      </c>
      <c r="S73" s="228">
        <v>5387</v>
      </c>
      <c r="T73" s="228">
        <v>6198</v>
      </c>
      <c r="U73" s="594">
        <v>30.52</v>
      </c>
      <c r="V73" s="231">
        <v>115.4</v>
      </c>
      <c r="W73" s="228">
        <v>6850</v>
      </c>
      <c r="X73" s="228">
        <v>513.7</v>
      </c>
      <c r="Y73" s="228">
        <v>807.5</v>
      </c>
      <c r="Z73" s="595">
        <v>5.58</v>
      </c>
      <c r="AA73" s="228">
        <v>76.83</v>
      </c>
      <c r="AB73" s="228">
        <v>270.3</v>
      </c>
      <c r="AC73" s="232">
        <v>9364</v>
      </c>
      <c r="AD73" s="230">
        <v>1</v>
      </c>
      <c r="AE73" s="228">
        <v>1</v>
      </c>
      <c r="AF73" s="231">
        <v>1</v>
      </c>
      <c r="AG73" s="228">
        <v>4</v>
      </c>
      <c r="AH73" s="228">
        <v>4</v>
      </c>
      <c r="AI73" s="232">
        <v>4</v>
      </c>
      <c r="AJ73" s="597" t="s">
        <v>2648</v>
      </c>
      <c r="AK73" s="235" t="s">
        <v>1013</v>
      </c>
      <c r="AL73" s="235" t="s">
        <v>1013</v>
      </c>
      <c r="AM73" s="233"/>
    </row>
    <row r="74" spans="1:39" ht="13.5" customHeight="1">
      <c r="A74" s="272" t="s">
        <v>1540</v>
      </c>
      <c r="B74" s="598">
        <v>196.8</v>
      </c>
      <c r="C74" s="236">
        <v>769.8</v>
      </c>
      <c r="D74" s="237">
        <v>268</v>
      </c>
      <c r="E74" s="237">
        <v>15.6</v>
      </c>
      <c r="F74" s="237">
        <v>25.4</v>
      </c>
      <c r="G74" s="238">
        <v>16.5</v>
      </c>
      <c r="H74" s="235">
        <v>250.6</v>
      </c>
      <c r="I74" s="228">
        <v>719</v>
      </c>
      <c r="J74" s="228">
        <v>686</v>
      </c>
      <c r="K74" s="228" t="s">
        <v>634</v>
      </c>
      <c r="L74" s="228">
        <v>106</v>
      </c>
      <c r="M74" s="231">
        <v>166</v>
      </c>
      <c r="N74" s="592">
        <v>2.552</v>
      </c>
      <c r="O74" s="228">
        <v>12.97</v>
      </c>
      <c r="P74" s="239" t="s">
        <v>2082</v>
      </c>
      <c r="Q74" s="598">
        <v>196.8</v>
      </c>
      <c r="R74" s="228">
        <v>240000</v>
      </c>
      <c r="S74" s="228">
        <v>6234</v>
      </c>
      <c r="T74" s="228">
        <v>7167</v>
      </c>
      <c r="U74" s="594">
        <v>30.94</v>
      </c>
      <c r="V74" s="231">
        <v>126.8</v>
      </c>
      <c r="W74" s="228">
        <v>8175</v>
      </c>
      <c r="X74" s="228">
        <v>610.1</v>
      </c>
      <c r="Y74" s="228">
        <v>958.6</v>
      </c>
      <c r="Z74" s="595">
        <v>5.71</v>
      </c>
      <c r="AA74" s="228">
        <v>85.73</v>
      </c>
      <c r="AB74" s="228">
        <v>407.3</v>
      </c>
      <c r="AC74" s="232">
        <v>11290</v>
      </c>
      <c r="AD74" s="230">
        <v>1</v>
      </c>
      <c r="AE74" s="228">
        <v>1</v>
      </c>
      <c r="AF74" s="231">
        <v>1</v>
      </c>
      <c r="AG74" s="228">
        <v>4</v>
      </c>
      <c r="AH74" s="228">
        <v>4</v>
      </c>
      <c r="AI74" s="232">
        <v>4</v>
      </c>
      <c r="AJ74" s="235" t="s">
        <v>2648</v>
      </c>
      <c r="AK74" s="235" t="s">
        <v>1013</v>
      </c>
      <c r="AL74" s="235" t="s">
        <v>1013</v>
      </c>
      <c r="AM74" s="233"/>
    </row>
    <row r="75" spans="1:39" ht="13.5" customHeight="1">
      <c r="A75" s="272" t="s">
        <v>1541</v>
      </c>
      <c r="B75" s="598">
        <v>175.9</v>
      </c>
      <c r="C75" s="236">
        <v>834.9</v>
      </c>
      <c r="D75" s="237">
        <v>291.7</v>
      </c>
      <c r="E75" s="237">
        <v>14</v>
      </c>
      <c r="F75" s="237">
        <v>18.8</v>
      </c>
      <c r="G75" s="238">
        <v>17.8</v>
      </c>
      <c r="H75" s="235">
        <v>224</v>
      </c>
      <c r="I75" s="228">
        <v>797.3</v>
      </c>
      <c r="J75" s="228">
        <v>761.7</v>
      </c>
      <c r="K75" s="228" t="s">
        <v>634</v>
      </c>
      <c r="L75" s="228">
        <v>106</v>
      </c>
      <c r="M75" s="231">
        <v>190</v>
      </c>
      <c r="N75" s="592">
        <v>2.778</v>
      </c>
      <c r="O75" s="228">
        <v>15.8</v>
      </c>
      <c r="P75" s="239" t="s">
        <v>2083</v>
      </c>
      <c r="Q75" s="598">
        <v>175.9</v>
      </c>
      <c r="R75" s="228">
        <v>246000</v>
      </c>
      <c r="S75" s="228">
        <v>5893</v>
      </c>
      <c r="T75" s="228">
        <v>6808</v>
      </c>
      <c r="U75" s="594">
        <v>33.14</v>
      </c>
      <c r="V75" s="231">
        <v>123.7</v>
      </c>
      <c r="W75" s="228">
        <v>7799</v>
      </c>
      <c r="X75" s="228">
        <v>534.7</v>
      </c>
      <c r="Y75" s="228">
        <v>841.9</v>
      </c>
      <c r="Z75" s="595">
        <v>5.9</v>
      </c>
      <c r="AA75" s="228">
        <v>72.45</v>
      </c>
      <c r="AB75" s="228">
        <v>226.2</v>
      </c>
      <c r="AC75" s="232">
        <v>12950</v>
      </c>
      <c r="AD75" s="230">
        <v>1</v>
      </c>
      <c r="AE75" s="228">
        <v>1</v>
      </c>
      <c r="AF75" s="231">
        <v>2</v>
      </c>
      <c r="AG75" s="228">
        <v>4</v>
      </c>
      <c r="AH75" s="228">
        <v>4</v>
      </c>
      <c r="AI75" s="232">
        <v>4</v>
      </c>
      <c r="AJ75" s="235" t="s">
        <v>2648</v>
      </c>
      <c r="AK75" s="235" t="s">
        <v>2648</v>
      </c>
      <c r="AL75" s="235" t="s">
        <v>2648</v>
      </c>
      <c r="AM75" s="233"/>
    </row>
    <row r="76" spans="1:39" ht="13.5" customHeight="1">
      <c r="A76" s="272" t="s">
        <v>1542</v>
      </c>
      <c r="B76" s="598">
        <v>193.8</v>
      </c>
      <c r="C76" s="236">
        <v>840.7</v>
      </c>
      <c r="D76" s="237">
        <v>292.4</v>
      </c>
      <c r="E76" s="237">
        <v>14.7</v>
      </c>
      <c r="F76" s="237">
        <v>21.7</v>
      </c>
      <c r="G76" s="238">
        <v>17.8</v>
      </c>
      <c r="H76" s="598">
        <v>246.8</v>
      </c>
      <c r="I76" s="228">
        <v>797.3</v>
      </c>
      <c r="J76" s="228">
        <v>761.7</v>
      </c>
      <c r="K76" s="228" t="s">
        <v>634</v>
      </c>
      <c r="L76" s="228">
        <v>108</v>
      </c>
      <c r="M76" s="231">
        <v>190</v>
      </c>
      <c r="N76" s="592">
        <v>2.791</v>
      </c>
      <c r="O76" s="594">
        <v>14.4</v>
      </c>
      <c r="P76" s="239" t="s">
        <v>2084</v>
      </c>
      <c r="Q76" s="598">
        <v>193.8</v>
      </c>
      <c r="R76" s="228">
        <v>279200</v>
      </c>
      <c r="S76" s="228">
        <v>6641</v>
      </c>
      <c r="T76" s="228">
        <v>7640</v>
      </c>
      <c r="U76" s="594">
        <v>33.63</v>
      </c>
      <c r="V76" s="231">
        <v>130.8</v>
      </c>
      <c r="W76" s="228">
        <v>9066</v>
      </c>
      <c r="X76" s="228">
        <v>620.1</v>
      </c>
      <c r="Y76" s="228">
        <v>973.8</v>
      </c>
      <c r="Z76" s="595">
        <v>6.06</v>
      </c>
      <c r="AA76" s="228">
        <v>78.95</v>
      </c>
      <c r="AB76" s="228">
        <v>309.6</v>
      </c>
      <c r="AC76" s="232">
        <v>15160</v>
      </c>
      <c r="AD76" s="230">
        <v>1</v>
      </c>
      <c r="AE76" s="228">
        <v>1</v>
      </c>
      <c r="AF76" s="231">
        <v>2</v>
      </c>
      <c r="AG76" s="228">
        <v>4</v>
      </c>
      <c r="AH76" s="228">
        <v>4</v>
      </c>
      <c r="AI76" s="232">
        <v>4</v>
      </c>
      <c r="AJ76" s="597" t="s">
        <v>2648</v>
      </c>
      <c r="AK76" s="235" t="s">
        <v>1013</v>
      </c>
      <c r="AL76" s="235" t="s">
        <v>1013</v>
      </c>
      <c r="AM76" s="233"/>
    </row>
    <row r="77" spans="1:39" ht="13.5" customHeight="1">
      <c r="A77" s="272" t="s">
        <v>1543</v>
      </c>
      <c r="B77" s="598">
        <v>226.5</v>
      </c>
      <c r="C77" s="236">
        <v>850.9</v>
      </c>
      <c r="D77" s="237">
        <v>293.8</v>
      </c>
      <c r="E77" s="237">
        <v>16.1</v>
      </c>
      <c r="F77" s="237">
        <v>26.8</v>
      </c>
      <c r="G77" s="238">
        <v>17.8</v>
      </c>
      <c r="H77" s="235">
        <v>288.6</v>
      </c>
      <c r="I77" s="228">
        <v>797.3</v>
      </c>
      <c r="J77" s="228">
        <v>761.7</v>
      </c>
      <c r="K77" s="228" t="s">
        <v>634</v>
      </c>
      <c r="L77" s="228">
        <v>108</v>
      </c>
      <c r="M77" s="231">
        <v>192</v>
      </c>
      <c r="N77" s="592">
        <v>2.814</v>
      </c>
      <c r="O77" s="594">
        <v>12.42</v>
      </c>
      <c r="P77" s="239" t="s">
        <v>2085</v>
      </c>
      <c r="Q77" s="598">
        <v>226.5</v>
      </c>
      <c r="R77" s="228">
        <v>339700</v>
      </c>
      <c r="S77" s="228">
        <v>7985</v>
      </c>
      <c r="T77" s="228">
        <v>9155</v>
      </c>
      <c r="U77" s="594">
        <v>34.31</v>
      </c>
      <c r="V77" s="231">
        <v>144.9</v>
      </c>
      <c r="W77" s="228">
        <v>11360</v>
      </c>
      <c r="X77" s="228">
        <v>773.3</v>
      </c>
      <c r="Y77" s="228">
        <v>1212</v>
      </c>
      <c r="Z77" s="595">
        <v>6.27</v>
      </c>
      <c r="AA77" s="228">
        <v>90.55</v>
      </c>
      <c r="AB77" s="228">
        <v>516.5</v>
      </c>
      <c r="AC77" s="232">
        <v>19230</v>
      </c>
      <c r="AD77" s="230">
        <v>1</v>
      </c>
      <c r="AE77" s="228">
        <v>1</v>
      </c>
      <c r="AF77" s="231">
        <v>1</v>
      </c>
      <c r="AG77" s="228">
        <v>4</v>
      </c>
      <c r="AH77" s="228">
        <v>4</v>
      </c>
      <c r="AI77" s="232">
        <v>4</v>
      </c>
      <c r="AJ77" s="235" t="s">
        <v>2648</v>
      </c>
      <c r="AK77" s="235" t="s">
        <v>1013</v>
      </c>
      <c r="AL77" s="235" t="s">
        <v>1013</v>
      </c>
      <c r="AM77" s="233"/>
    </row>
    <row r="78" spans="1:39" ht="13.5" customHeight="1">
      <c r="A78" s="272" t="s">
        <v>1544</v>
      </c>
      <c r="B78" s="598">
        <v>200.9</v>
      </c>
      <c r="C78" s="236">
        <v>903</v>
      </c>
      <c r="D78" s="237">
        <v>303.3</v>
      </c>
      <c r="E78" s="237">
        <v>15.1</v>
      </c>
      <c r="F78" s="237">
        <v>20.2</v>
      </c>
      <c r="G78" s="238">
        <v>19.1</v>
      </c>
      <c r="H78" s="235">
        <v>255.9</v>
      </c>
      <c r="I78" s="228">
        <v>862.6</v>
      </c>
      <c r="J78" s="228">
        <v>824.4</v>
      </c>
      <c r="K78" s="228" t="s">
        <v>634</v>
      </c>
      <c r="L78" s="228">
        <v>110</v>
      </c>
      <c r="M78" s="231">
        <v>202</v>
      </c>
      <c r="N78" s="592">
        <v>2.956</v>
      </c>
      <c r="O78" s="228">
        <v>14.72</v>
      </c>
      <c r="P78" s="239" t="s">
        <v>2086</v>
      </c>
      <c r="Q78" s="598">
        <v>200.9</v>
      </c>
      <c r="R78" s="228">
        <v>325300</v>
      </c>
      <c r="S78" s="228">
        <v>7204</v>
      </c>
      <c r="T78" s="228">
        <v>8351</v>
      </c>
      <c r="U78" s="594">
        <v>35.65</v>
      </c>
      <c r="V78" s="231">
        <v>144.2</v>
      </c>
      <c r="W78" s="228">
        <v>9423</v>
      </c>
      <c r="X78" s="228">
        <v>621.4</v>
      </c>
      <c r="Y78" s="228">
        <v>982</v>
      </c>
      <c r="Z78" s="595">
        <v>6.07</v>
      </c>
      <c r="AA78" s="228">
        <v>77.88</v>
      </c>
      <c r="AB78" s="228">
        <v>297.9</v>
      </c>
      <c r="AC78" s="232">
        <v>18300</v>
      </c>
      <c r="AD78" s="230">
        <v>1</v>
      </c>
      <c r="AE78" s="228">
        <v>1</v>
      </c>
      <c r="AF78" s="231" t="s">
        <v>627</v>
      </c>
      <c r="AG78" s="228">
        <v>4</v>
      </c>
      <c r="AH78" s="228">
        <v>4</v>
      </c>
      <c r="AI78" s="232" t="s">
        <v>627</v>
      </c>
      <c r="AJ78" s="235" t="s">
        <v>2648</v>
      </c>
      <c r="AK78" s="235" t="s">
        <v>2648</v>
      </c>
      <c r="AL78" s="235" t="s">
        <v>2648</v>
      </c>
      <c r="AM78" s="233"/>
    </row>
    <row r="79" spans="1:39" ht="13.5" customHeight="1">
      <c r="A79" s="272" t="s">
        <v>1545</v>
      </c>
      <c r="B79" s="598">
        <v>224.2</v>
      </c>
      <c r="C79" s="236">
        <v>910.4</v>
      </c>
      <c r="D79" s="237">
        <v>304.1</v>
      </c>
      <c r="E79" s="237">
        <v>15.9</v>
      </c>
      <c r="F79" s="237">
        <v>23.9</v>
      </c>
      <c r="G79" s="238">
        <v>19.1</v>
      </c>
      <c r="H79" s="235">
        <v>285.6</v>
      </c>
      <c r="I79" s="228">
        <v>862.6</v>
      </c>
      <c r="J79" s="228">
        <v>824.4</v>
      </c>
      <c r="K79" s="228" t="s">
        <v>634</v>
      </c>
      <c r="L79" s="228">
        <v>110</v>
      </c>
      <c r="M79" s="231">
        <v>202</v>
      </c>
      <c r="N79" s="592">
        <v>2.973</v>
      </c>
      <c r="O79" s="228">
        <v>13.26</v>
      </c>
      <c r="P79" s="239" t="s">
        <v>2087</v>
      </c>
      <c r="Q79" s="598">
        <v>224.2</v>
      </c>
      <c r="R79" s="228">
        <v>376400</v>
      </c>
      <c r="S79" s="228">
        <v>8269</v>
      </c>
      <c r="T79" s="228">
        <v>9535</v>
      </c>
      <c r="U79" s="594">
        <v>36.3</v>
      </c>
      <c r="V79" s="231">
        <v>153.2</v>
      </c>
      <c r="W79" s="228">
        <v>11240</v>
      </c>
      <c r="X79" s="228">
        <v>739</v>
      </c>
      <c r="Y79" s="228">
        <v>1163</v>
      </c>
      <c r="Z79" s="595">
        <v>6.27</v>
      </c>
      <c r="AA79" s="228">
        <v>86.08</v>
      </c>
      <c r="AB79" s="228">
        <v>427.2</v>
      </c>
      <c r="AC79" s="232">
        <v>22010</v>
      </c>
      <c r="AD79" s="230">
        <v>1</v>
      </c>
      <c r="AE79" s="228">
        <v>1</v>
      </c>
      <c r="AF79" s="231">
        <v>2</v>
      </c>
      <c r="AG79" s="228">
        <v>4</v>
      </c>
      <c r="AH79" s="228">
        <v>4</v>
      </c>
      <c r="AI79" s="232">
        <v>4</v>
      </c>
      <c r="AJ79" s="597" t="s">
        <v>2648</v>
      </c>
      <c r="AK79" s="235" t="s">
        <v>1013</v>
      </c>
      <c r="AL79" s="235" t="s">
        <v>1013</v>
      </c>
      <c r="AM79" s="233"/>
    </row>
    <row r="80" spans="1:39" ht="13.5" customHeight="1">
      <c r="A80" s="272" t="s">
        <v>1546</v>
      </c>
      <c r="B80" s="598">
        <v>253.4</v>
      </c>
      <c r="C80" s="236">
        <v>918.4</v>
      </c>
      <c r="D80" s="237">
        <v>305.5</v>
      </c>
      <c r="E80" s="237">
        <v>17.3</v>
      </c>
      <c r="F80" s="237">
        <v>27.9</v>
      </c>
      <c r="G80" s="238">
        <v>19.1</v>
      </c>
      <c r="H80" s="235">
        <v>322.8</v>
      </c>
      <c r="I80" s="228">
        <v>862.6</v>
      </c>
      <c r="J80" s="228">
        <v>824.4</v>
      </c>
      <c r="K80" s="228" t="s">
        <v>634</v>
      </c>
      <c r="L80" s="228">
        <v>112</v>
      </c>
      <c r="M80" s="231">
        <v>204</v>
      </c>
      <c r="N80" s="592">
        <v>2.991</v>
      </c>
      <c r="O80" s="228">
        <v>11.8</v>
      </c>
      <c r="P80" s="239" t="s">
        <v>2088</v>
      </c>
      <c r="Q80" s="598">
        <v>253.4</v>
      </c>
      <c r="R80" s="228">
        <v>436300</v>
      </c>
      <c r="S80" s="228">
        <v>9501</v>
      </c>
      <c r="T80" s="228">
        <v>10940</v>
      </c>
      <c r="U80" s="594">
        <v>36.76</v>
      </c>
      <c r="V80" s="231">
        <v>167.8</v>
      </c>
      <c r="W80" s="228">
        <v>13300</v>
      </c>
      <c r="X80" s="600">
        <v>870.8</v>
      </c>
      <c r="Y80" s="228">
        <v>1371</v>
      </c>
      <c r="Z80" s="595">
        <v>6.42</v>
      </c>
      <c r="AA80" s="228">
        <v>95.48</v>
      </c>
      <c r="AB80" s="228">
        <v>630.5</v>
      </c>
      <c r="AC80" s="232">
        <v>26280</v>
      </c>
      <c r="AD80" s="230">
        <v>1</v>
      </c>
      <c r="AE80" s="228">
        <v>1</v>
      </c>
      <c r="AF80" s="231">
        <v>1</v>
      </c>
      <c r="AG80" s="228">
        <v>4</v>
      </c>
      <c r="AH80" s="228">
        <v>4</v>
      </c>
      <c r="AI80" s="232">
        <v>4</v>
      </c>
      <c r="AJ80" s="235" t="s">
        <v>2648</v>
      </c>
      <c r="AK80" s="235" t="s">
        <v>1013</v>
      </c>
      <c r="AL80" s="235" t="s">
        <v>1013</v>
      </c>
      <c r="AM80" s="233"/>
    </row>
    <row r="81" spans="1:39" ht="13.5" customHeight="1">
      <c r="A81" s="272" t="s">
        <v>1547</v>
      </c>
      <c r="B81" s="598">
        <v>289.1</v>
      </c>
      <c r="C81" s="236">
        <v>926.6</v>
      </c>
      <c r="D81" s="237">
        <v>307.7</v>
      </c>
      <c r="E81" s="237">
        <v>19.5</v>
      </c>
      <c r="F81" s="237">
        <v>32</v>
      </c>
      <c r="G81" s="238">
        <v>19.1</v>
      </c>
      <c r="H81" s="235">
        <v>368.3</v>
      </c>
      <c r="I81" s="228">
        <v>862.6</v>
      </c>
      <c r="J81" s="228">
        <v>824.4</v>
      </c>
      <c r="K81" s="228" t="s">
        <v>634</v>
      </c>
      <c r="L81" s="228">
        <v>114</v>
      </c>
      <c r="M81" s="231">
        <v>206</v>
      </c>
      <c r="N81" s="592">
        <v>3.012</v>
      </c>
      <c r="O81" s="594">
        <v>10.42</v>
      </c>
      <c r="P81" s="239" t="s">
        <v>2089</v>
      </c>
      <c r="Q81" s="598">
        <v>289.1</v>
      </c>
      <c r="R81" s="228">
        <v>504200</v>
      </c>
      <c r="S81" s="228">
        <v>10880</v>
      </c>
      <c r="T81" s="228">
        <v>12570</v>
      </c>
      <c r="U81" s="594">
        <v>37</v>
      </c>
      <c r="V81" s="231">
        <v>189.8</v>
      </c>
      <c r="W81" s="228">
        <v>15600</v>
      </c>
      <c r="X81" s="228">
        <v>1014</v>
      </c>
      <c r="Y81" s="228">
        <v>1601</v>
      </c>
      <c r="Z81" s="595">
        <v>6.51</v>
      </c>
      <c r="AA81" s="228">
        <v>105.9</v>
      </c>
      <c r="AB81" s="228">
        <v>933.6</v>
      </c>
      <c r="AC81" s="232">
        <v>31090</v>
      </c>
      <c r="AD81" s="230">
        <v>1</v>
      </c>
      <c r="AE81" s="228">
        <v>1</v>
      </c>
      <c r="AF81" s="231">
        <v>1</v>
      </c>
      <c r="AG81" s="228">
        <v>4</v>
      </c>
      <c r="AH81" s="228">
        <v>4</v>
      </c>
      <c r="AI81" s="232">
        <v>4</v>
      </c>
      <c r="AJ81" s="235" t="s">
        <v>2648</v>
      </c>
      <c r="AK81" s="235" t="s">
        <v>1013</v>
      </c>
      <c r="AL81" s="235" t="s">
        <v>1013</v>
      </c>
      <c r="AM81" s="233"/>
    </row>
    <row r="82" spans="1:39" ht="13.5" customHeight="1">
      <c r="A82" s="272" t="s">
        <v>1548</v>
      </c>
      <c r="B82" s="598">
        <v>343.3</v>
      </c>
      <c r="C82" s="236">
        <v>911.8</v>
      </c>
      <c r="D82" s="237">
        <v>418.5</v>
      </c>
      <c r="E82" s="237">
        <v>19.4</v>
      </c>
      <c r="F82" s="237">
        <v>32</v>
      </c>
      <c r="G82" s="238">
        <v>24.1</v>
      </c>
      <c r="H82" s="235">
        <v>437.3</v>
      </c>
      <c r="I82" s="228">
        <v>847.8</v>
      </c>
      <c r="J82" s="228">
        <v>799.6</v>
      </c>
      <c r="K82" s="228" t="s">
        <v>634</v>
      </c>
      <c r="L82" s="228">
        <v>126</v>
      </c>
      <c r="M82" s="231">
        <v>312</v>
      </c>
      <c r="N82" s="592">
        <v>3.417</v>
      </c>
      <c r="O82" s="228">
        <v>9.955</v>
      </c>
      <c r="P82" s="239" t="s">
        <v>1835</v>
      </c>
      <c r="Q82" s="598">
        <v>343.3</v>
      </c>
      <c r="R82" s="228">
        <v>625800</v>
      </c>
      <c r="S82" s="228">
        <v>13730</v>
      </c>
      <c r="T82" s="228">
        <v>15480</v>
      </c>
      <c r="U82" s="594">
        <v>37.83</v>
      </c>
      <c r="V82" s="231">
        <v>191.1</v>
      </c>
      <c r="W82" s="228">
        <v>39160</v>
      </c>
      <c r="X82" s="228">
        <v>1871</v>
      </c>
      <c r="Y82" s="228">
        <v>2890</v>
      </c>
      <c r="Z82" s="595">
        <v>9.46</v>
      </c>
      <c r="AA82" s="228">
        <v>111.6</v>
      </c>
      <c r="AB82" s="228">
        <v>1199</v>
      </c>
      <c r="AC82" s="232">
        <v>75650</v>
      </c>
      <c r="AD82" s="230">
        <v>1</v>
      </c>
      <c r="AE82" s="228">
        <v>1</v>
      </c>
      <c r="AF82" s="231">
        <v>1</v>
      </c>
      <c r="AG82" s="228">
        <v>3</v>
      </c>
      <c r="AH82" s="228">
        <v>4</v>
      </c>
      <c r="AI82" s="232">
        <v>4</v>
      </c>
      <c r="AJ82" s="235" t="s">
        <v>2648</v>
      </c>
      <c r="AK82" s="235" t="s">
        <v>1013</v>
      </c>
      <c r="AL82" s="235" t="s">
        <v>1013</v>
      </c>
      <c r="AM82" s="233"/>
    </row>
    <row r="83" spans="1:39" ht="13.5" customHeight="1">
      <c r="A83" s="272" t="s">
        <v>1549</v>
      </c>
      <c r="B83" s="598">
        <v>388</v>
      </c>
      <c r="C83" s="236">
        <v>921</v>
      </c>
      <c r="D83" s="237">
        <v>420.5</v>
      </c>
      <c r="E83" s="237">
        <v>21.4</v>
      </c>
      <c r="F83" s="237">
        <v>36.6</v>
      </c>
      <c r="G83" s="238">
        <v>24.1</v>
      </c>
      <c r="H83" s="235">
        <v>494.2</v>
      </c>
      <c r="I83" s="228">
        <v>847.8</v>
      </c>
      <c r="J83" s="228">
        <v>799.6</v>
      </c>
      <c r="K83" s="228" t="s">
        <v>634</v>
      </c>
      <c r="L83" s="228">
        <v>128</v>
      </c>
      <c r="M83" s="231">
        <v>314</v>
      </c>
      <c r="N83" s="592">
        <v>3.44</v>
      </c>
      <c r="O83" s="228">
        <v>8.866</v>
      </c>
      <c r="P83" s="239" t="s">
        <v>1836</v>
      </c>
      <c r="Q83" s="598">
        <v>388</v>
      </c>
      <c r="R83" s="228">
        <v>719600</v>
      </c>
      <c r="S83" s="228">
        <v>15630</v>
      </c>
      <c r="T83" s="228">
        <v>17670</v>
      </c>
      <c r="U83" s="594">
        <v>38.16</v>
      </c>
      <c r="V83" s="231">
        <v>211.9</v>
      </c>
      <c r="W83" s="228">
        <v>45440</v>
      </c>
      <c r="X83" s="228">
        <v>2161</v>
      </c>
      <c r="Y83" s="228">
        <v>3341</v>
      </c>
      <c r="Z83" s="595">
        <v>9.59</v>
      </c>
      <c r="AA83" s="228">
        <v>122.8</v>
      </c>
      <c r="AB83" s="228">
        <v>1741</v>
      </c>
      <c r="AC83" s="232">
        <v>88690</v>
      </c>
      <c r="AD83" s="230">
        <v>1</v>
      </c>
      <c r="AE83" s="228">
        <v>1</v>
      </c>
      <c r="AF83" s="231">
        <v>1</v>
      </c>
      <c r="AG83" s="228">
        <v>2</v>
      </c>
      <c r="AH83" s="228">
        <v>4</v>
      </c>
      <c r="AI83" s="232">
        <v>4</v>
      </c>
      <c r="AJ83" s="235" t="s">
        <v>2648</v>
      </c>
      <c r="AK83" s="235" t="s">
        <v>1013</v>
      </c>
      <c r="AL83" s="235" t="s">
        <v>1013</v>
      </c>
      <c r="AM83" s="233"/>
    </row>
    <row r="84" spans="1:39" ht="13.5" customHeight="1">
      <c r="A84" s="272" t="s">
        <v>1550</v>
      </c>
      <c r="B84" s="598">
        <v>222</v>
      </c>
      <c r="C84" s="236">
        <v>970.3</v>
      </c>
      <c r="D84" s="237">
        <v>300</v>
      </c>
      <c r="E84" s="237">
        <v>16</v>
      </c>
      <c r="F84" s="237">
        <v>21.1</v>
      </c>
      <c r="G84" s="238">
        <v>30</v>
      </c>
      <c r="H84" s="235">
        <v>282.2</v>
      </c>
      <c r="I84" s="228">
        <v>928</v>
      </c>
      <c r="J84" s="228">
        <v>868</v>
      </c>
      <c r="K84" s="228" t="s">
        <v>634</v>
      </c>
      <c r="L84" s="228">
        <v>132</v>
      </c>
      <c r="M84" s="231">
        <v>198</v>
      </c>
      <c r="N84" s="592">
        <v>3.06</v>
      </c>
      <c r="O84" s="228">
        <v>13.8</v>
      </c>
      <c r="P84" s="239" t="s">
        <v>966</v>
      </c>
      <c r="Q84" s="598">
        <v>222</v>
      </c>
      <c r="R84" s="228">
        <v>406500</v>
      </c>
      <c r="S84" s="228">
        <v>8380</v>
      </c>
      <c r="T84" s="228">
        <v>9777</v>
      </c>
      <c r="U84" s="594">
        <v>37.95</v>
      </c>
      <c r="V84" s="231">
        <v>172.2</v>
      </c>
      <c r="W84" s="228">
        <v>9501</v>
      </c>
      <c r="X84" s="228">
        <v>633.4</v>
      </c>
      <c r="Y84" s="228">
        <v>1016</v>
      </c>
      <c r="Z84" s="595">
        <v>5.8</v>
      </c>
      <c r="AA84" s="228">
        <v>93.15</v>
      </c>
      <c r="AB84" s="228">
        <v>403.4</v>
      </c>
      <c r="AC84" s="232">
        <v>21280</v>
      </c>
      <c r="AD84" s="230">
        <v>1</v>
      </c>
      <c r="AE84" s="228">
        <v>1</v>
      </c>
      <c r="AF84" s="231" t="s">
        <v>627</v>
      </c>
      <c r="AG84" s="228">
        <v>4</v>
      </c>
      <c r="AH84" s="228">
        <v>4</v>
      </c>
      <c r="AI84" s="232" t="s">
        <v>627</v>
      </c>
      <c r="AJ84" s="235" t="s">
        <v>2648</v>
      </c>
      <c r="AK84" s="235" t="s">
        <v>2648</v>
      </c>
      <c r="AL84" s="235" t="s">
        <v>2648</v>
      </c>
      <c r="AM84" s="233"/>
    </row>
    <row r="85" spans="1:39" ht="13.5" customHeight="1">
      <c r="A85" s="272" t="s">
        <v>1551</v>
      </c>
      <c r="B85" s="598">
        <v>249</v>
      </c>
      <c r="C85" s="236">
        <v>980</v>
      </c>
      <c r="D85" s="237">
        <v>300</v>
      </c>
      <c r="E85" s="237">
        <v>16.5</v>
      </c>
      <c r="F85" s="237">
        <v>26</v>
      </c>
      <c r="G85" s="238">
        <v>30</v>
      </c>
      <c r="H85" s="235">
        <v>316.8</v>
      </c>
      <c r="I85" s="228">
        <v>928</v>
      </c>
      <c r="J85" s="228">
        <v>868</v>
      </c>
      <c r="K85" s="228" t="s">
        <v>634</v>
      </c>
      <c r="L85" s="228">
        <v>132</v>
      </c>
      <c r="M85" s="231">
        <v>198</v>
      </c>
      <c r="N85" s="592">
        <v>3.08</v>
      </c>
      <c r="O85" s="594">
        <v>12.37</v>
      </c>
      <c r="P85" s="239" t="s">
        <v>1014</v>
      </c>
      <c r="Q85" s="598">
        <v>249</v>
      </c>
      <c r="R85" s="228">
        <v>481100</v>
      </c>
      <c r="S85" s="228">
        <v>9818</v>
      </c>
      <c r="T85" s="228">
        <v>11350</v>
      </c>
      <c r="U85" s="594">
        <v>38.97</v>
      </c>
      <c r="V85" s="231">
        <v>180.7</v>
      </c>
      <c r="W85" s="228">
        <v>11750</v>
      </c>
      <c r="X85" s="228">
        <v>784</v>
      </c>
      <c r="Y85" s="228">
        <v>1245</v>
      </c>
      <c r="Z85" s="595">
        <v>6.09</v>
      </c>
      <c r="AA85" s="228">
        <v>103.6</v>
      </c>
      <c r="AB85" s="228">
        <v>584.4</v>
      </c>
      <c r="AC85" s="232">
        <v>26620</v>
      </c>
      <c r="AD85" s="230">
        <v>1</v>
      </c>
      <c r="AE85" s="228">
        <v>1</v>
      </c>
      <c r="AF85" s="231">
        <v>2</v>
      </c>
      <c r="AG85" s="228">
        <v>4</v>
      </c>
      <c r="AH85" s="228">
        <v>4</v>
      </c>
      <c r="AI85" s="232">
        <v>4</v>
      </c>
      <c r="AJ85" s="597" t="s">
        <v>2648</v>
      </c>
      <c r="AK85" s="235" t="s">
        <v>1013</v>
      </c>
      <c r="AL85" s="235" t="s">
        <v>1013</v>
      </c>
      <c r="AM85" s="233"/>
    </row>
    <row r="86" spans="1:39" ht="13.5" customHeight="1">
      <c r="A86" s="239" t="s">
        <v>1552</v>
      </c>
      <c r="B86" s="598">
        <v>272</v>
      </c>
      <c r="C86" s="236">
        <v>990.1</v>
      </c>
      <c r="D86" s="237">
        <v>300</v>
      </c>
      <c r="E86" s="237">
        <v>16.5</v>
      </c>
      <c r="F86" s="237">
        <v>31</v>
      </c>
      <c r="G86" s="238">
        <v>30</v>
      </c>
      <c r="H86" s="235">
        <v>346.8</v>
      </c>
      <c r="I86" s="228">
        <v>928</v>
      </c>
      <c r="J86" s="228">
        <v>868</v>
      </c>
      <c r="K86" s="228" t="s">
        <v>634</v>
      </c>
      <c r="L86" s="228">
        <v>132</v>
      </c>
      <c r="M86" s="231">
        <v>198</v>
      </c>
      <c r="N86" s="592">
        <v>3.1</v>
      </c>
      <c r="O86" s="228">
        <v>11.37</v>
      </c>
      <c r="P86" s="239" t="s">
        <v>967</v>
      </c>
      <c r="Q86" s="598">
        <v>272</v>
      </c>
      <c r="R86" s="228">
        <v>553800</v>
      </c>
      <c r="S86" s="228">
        <v>11190</v>
      </c>
      <c r="T86" s="228">
        <v>12820</v>
      </c>
      <c r="U86" s="594">
        <v>39.96</v>
      </c>
      <c r="V86" s="231">
        <v>184.6</v>
      </c>
      <c r="W86" s="228">
        <v>14000</v>
      </c>
      <c r="X86" s="600">
        <v>933.6</v>
      </c>
      <c r="Y86" s="228">
        <v>1470</v>
      </c>
      <c r="Z86" s="595">
        <v>6.35</v>
      </c>
      <c r="AA86" s="228">
        <v>113.6</v>
      </c>
      <c r="AB86" s="228">
        <v>822.4</v>
      </c>
      <c r="AC86" s="232">
        <v>32070</v>
      </c>
      <c r="AD86" s="230">
        <v>1</v>
      </c>
      <c r="AE86" s="228">
        <v>1</v>
      </c>
      <c r="AF86" s="231">
        <v>2</v>
      </c>
      <c r="AG86" s="228">
        <v>4</v>
      </c>
      <c r="AH86" s="228">
        <v>4</v>
      </c>
      <c r="AI86" s="232">
        <v>4</v>
      </c>
      <c r="AJ86" s="597" t="s">
        <v>2648</v>
      </c>
      <c r="AK86" s="235" t="s">
        <v>1013</v>
      </c>
      <c r="AL86" s="235" t="s">
        <v>1013</v>
      </c>
      <c r="AM86" s="233"/>
    </row>
    <row r="87" spans="1:39" ht="13.5" customHeight="1">
      <c r="A87" s="272" t="s">
        <v>1553</v>
      </c>
      <c r="B87" s="598">
        <v>314</v>
      </c>
      <c r="C87" s="236">
        <v>1000</v>
      </c>
      <c r="D87" s="237">
        <v>300</v>
      </c>
      <c r="E87" s="237">
        <v>19.1</v>
      </c>
      <c r="F87" s="237">
        <v>35.9</v>
      </c>
      <c r="G87" s="238">
        <v>30</v>
      </c>
      <c r="H87" s="235">
        <v>400</v>
      </c>
      <c r="I87" s="228">
        <v>928</v>
      </c>
      <c r="J87" s="228">
        <v>868</v>
      </c>
      <c r="K87" s="228" t="s">
        <v>634</v>
      </c>
      <c r="L87" s="228">
        <v>134</v>
      </c>
      <c r="M87" s="231">
        <v>198</v>
      </c>
      <c r="N87" s="592">
        <v>3.11</v>
      </c>
      <c r="O87" s="228">
        <v>9.91</v>
      </c>
      <c r="P87" s="239" t="s">
        <v>968</v>
      </c>
      <c r="Q87" s="598">
        <v>314</v>
      </c>
      <c r="R87" s="228">
        <v>644700</v>
      </c>
      <c r="S87" s="228">
        <v>12890</v>
      </c>
      <c r="T87" s="228">
        <v>14860</v>
      </c>
      <c r="U87" s="594">
        <v>40.15</v>
      </c>
      <c r="V87" s="231">
        <v>212.5</v>
      </c>
      <c r="W87" s="228">
        <v>16280</v>
      </c>
      <c r="X87" s="228">
        <v>1085</v>
      </c>
      <c r="Y87" s="228">
        <v>1716</v>
      </c>
      <c r="Z87" s="595">
        <v>6.38</v>
      </c>
      <c r="AA87" s="228">
        <v>126.1</v>
      </c>
      <c r="AB87" s="228">
        <v>1254</v>
      </c>
      <c r="AC87" s="232">
        <v>37640</v>
      </c>
      <c r="AD87" s="230">
        <v>1</v>
      </c>
      <c r="AE87" s="228">
        <v>1</v>
      </c>
      <c r="AF87" s="231">
        <v>1</v>
      </c>
      <c r="AG87" s="228">
        <v>4</v>
      </c>
      <c r="AH87" s="228">
        <v>4</v>
      </c>
      <c r="AI87" s="232">
        <v>4</v>
      </c>
      <c r="AJ87" s="235" t="s">
        <v>2648</v>
      </c>
      <c r="AK87" s="235" t="s">
        <v>1013</v>
      </c>
      <c r="AL87" s="235" t="s">
        <v>1013</v>
      </c>
      <c r="AM87" s="233"/>
    </row>
    <row r="88" spans="1:39" ht="13.5" customHeight="1">
      <c r="A88" s="272" t="s">
        <v>1554</v>
      </c>
      <c r="B88" s="598">
        <v>349</v>
      </c>
      <c r="C88" s="236">
        <v>1008.1</v>
      </c>
      <c r="D88" s="237">
        <v>302</v>
      </c>
      <c r="E88" s="237">
        <v>21.1</v>
      </c>
      <c r="F88" s="237">
        <v>40</v>
      </c>
      <c r="G88" s="238">
        <v>30</v>
      </c>
      <c r="H88" s="598">
        <v>444.2</v>
      </c>
      <c r="I88" s="228">
        <v>928</v>
      </c>
      <c r="J88" s="228">
        <v>868</v>
      </c>
      <c r="K88" s="228" t="s">
        <v>634</v>
      </c>
      <c r="L88" s="228">
        <v>138</v>
      </c>
      <c r="M88" s="231">
        <v>198</v>
      </c>
      <c r="N88" s="592">
        <v>3.13</v>
      </c>
      <c r="O88" s="594">
        <v>8.98</v>
      </c>
      <c r="P88" s="239" t="s">
        <v>969</v>
      </c>
      <c r="Q88" s="598">
        <v>349</v>
      </c>
      <c r="R88" s="228">
        <v>722300</v>
      </c>
      <c r="S88" s="228">
        <v>14330</v>
      </c>
      <c r="T88" s="228">
        <v>16570</v>
      </c>
      <c r="U88" s="594">
        <v>40.32</v>
      </c>
      <c r="V88" s="231">
        <v>235</v>
      </c>
      <c r="W88" s="228">
        <v>18460</v>
      </c>
      <c r="X88" s="228">
        <v>1222</v>
      </c>
      <c r="Y88" s="228">
        <v>1940</v>
      </c>
      <c r="Z88" s="595">
        <v>6.45</v>
      </c>
      <c r="AA88" s="228">
        <v>136.1</v>
      </c>
      <c r="AB88" s="228">
        <v>1701</v>
      </c>
      <c r="AC88" s="232">
        <v>43020</v>
      </c>
      <c r="AD88" s="230">
        <v>1</v>
      </c>
      <c r="AE88" s="228">
        <v>1</v>
      </c>
      <c r="AF88" s="231">
        <v>1</v>
      </c>
      <c r="AG88" s="228">
        <v>3</v>
      </c>
      <c r="AH88" s="228">
        <v>4</v>
      </c>
      <c r="AI88" s="232">
        <v>4</v>
      </c>
      <c r="AJ88" s="235" t="s">
        <v>2648</v>
      </c>
      <c r="AK88" s="235" t="s">
        <v>1013</v>
      </c>
      <c r="AL88" s="235" t="s">
        <v>1013</v>
      </c>
      <c r="AM88" s="233"/>
    </row>
    <row r="89" spans="1:39" ht="13.5" customHeight="1">
      <c r="A89" s="272" t="s">
        <v>1555</v>
      </c>
      <c r="B89" s="598">
        <v>393</v>
      </c>
      <c r="C89" s="236">
        <v>1016</v>
      </c>
      <c r="D89" s="237">
        <v>303</v>
      </c>
      <c r="E89" s="237">
        <v>24.4</v>
      </c>
      <c r="F89" s="237">
        <v>43.9</v>
      </c>
      <c r="G89" s="238">
        <v>30</v>
      </c>
      <c r="H89" s="235">
        <v>500.2</v>
      </c>
      <c r="I89" s="228">
        <v>928</v>
      </c>
      <c r="J89" s="228">
        <v>868</v>
      </c>
      <c r="K89" s="228" t="s">
        <v>634</v>
      </c>
      <c r="L89" s="228">
        <v>142</v>
      </c>
      <c r="M89" s="231">
        <v>198</v>
      </c>
      <c r="N89" s="592">
        <v>3.14</v>
      </c>
      <c r="O89" s="592">
        <v>8.01</v>
      </c>
      <c r="P89" s="239" t="s">
        <v>970</v>
      </c>
      <c r="Q89" s="598">
        <v>393</v>
      </c>
      <c r="R89" s="228">
        <v>807700</v>
      </c>
      <c r="S89" s="228">
        <v>15900</v>
      </c>
      <c r="T89" s="228">
        <v>18540</v>
      </c>
      <c r="U89" s="594">
        <v>40.18</v>
      </c>
      <c r="V89" s="602">
        <v>271.3</v>
      </c>
      <c r="W89" s="228">
        <v>20500</v>
      </c>
      <c r="X89" s="228">
        <v>1353</v>
      </c>
      <c r="Y89" s="228">
        <v>2168</v>
      </c>
      <c r="Z89" s="595">
        <v>6.4</v>
      </c>
      <c r="AA89" s="228">
        <v>147.3</v>
      </c>
      <c r="AB89" s="228">
        <v>2332</v>
      </c>
      <c r="AC89" s="232">
        <v>48080</v>
      </c>
      <c r="AD89" s="230">
        <v>1</v>
      </c>
      <c r="AE89" s="228">
        <v>1</v>
      </c>
      <c r="AF89" s="231">
        <v>1</v>
      </c>
      <c r="AG89" s="228">
        <v>2</v>
      </c>
      <c r="AH89" s="228">
        <v>4</v>
      </c>
      <c r="AI89" s="232">
        <v>4</v>
      </c>
      <c r="AJ89" s="235" t="s">
        <v>2648</v>
      </c>
      <c r="AK89" s="235" t="s">
        <v>1013</v>
      </c>
      <c r="AL89" s="235"/>
      <c r="AM89" s="233"/>
    </row>
    <row r="90" spans="1:39" ht="13.5" customHeight="1">
      <c r="A90" s="272" t="s">
        <v>1556</v>
      </c>
      <c r="B90" s="598">
        <v>415</v>
      </c>
      <c r="C90" s="236">
        <v>1020</v>
      </c>
      <c r="D90" s="237">
        <v>304</v>
      </c>
      <c r="E90" s="237">
        <v>26</v>
      </c>
      <c r="F90" s="237">
        <v>46</v>
      </c>
      <c r="G90" s="238">
        <v>30</v>
      </c>
      <c r="H90" s="235">
        <v>528.7</v>
      </c>
      <c r="I90" s="228">
        <v>928</v>
      </c>
      <c r="J90" s="228">
        <v>868</v>
      </c>
      <c r="K90" s="228" t="s">
        <v>634</v>
      </c>
      <c r="L90" s="228">
        <v>144</v>
      </c>
      <c r="M90" s="231">
        <v>198</v>
      </c>
      <c r="N90" s="592">
        <v>3.15</v>
      </c>
      <c r="O90" s="594">
        <v>7.6</v>
      </c>
      <c r="P90" s="239" t="s">
        <v>1015</v>
      </c>
      <c r="Q90" s="598">
        <v>415</v>
      </c>
      <c r="R90" s="228">
        <v>853100</v>
      </c>
      <c r="S90" s="228">
        <v>16728</v>
      </c>
      <c r="T90" s="228">
        <v>19571</v>
      </c>
      <c r="U90" s="594">
        <v>40.17</v>
      </c>
      <c r="V90" s="231">
        <v>288.6</v>
      </c>
      <c r="W90" s="228">
        <v>21710</v>
      </c>
      <c r="X90" s="228">
        <v>1428</v>
      </c>
      <c r="Y90" s="228">
        <v>2298</v>
      </c>
      <c r="Z90" s="595">
        <v>6.41</v>
      </c>
      <c r="AA90" s="228">
        <v>153.1</v>
      </c>
      <c r="AB90" s="228">
        <v>2713</v>
      </c>
      <c r="AC90" s="232">
        <v>51080</v>
      </c>
      <c r="AD90" s="230">
        <v>1</v>
      </c>
      <c r="AE90" s="228">
        <v>1</v>
      </c>
      <c r="AF90" s="231">
        <v>1</v>
      </c>
      <c r="AG90" s="228">
        <v>2</v>
      </c>
      <c r="AH90" s="228">
        <v>3</v>
      </c>
      <c r="AI90" s="232">
        <v>4</v>
      </c>
      <c r="AJ90" s="235" t="s">
        <v>2648</v>
      </c>
      <c r="AK90" s="235" t="s">
        <v>1013</v>
      </c>
      <c r="AL90" s="235"/>
      <c r="AM90" s="233"/>
    </row>
    <row r="91" spans="1:39" ht="13.5" customHeight="1">
      <c r="A91" s="239" t="s">
        <v>1557</v>
      </c>
      <c r="B91" s="598">
        <v>438</v>
      </c>
      <c r="C91" s="236">
        <v>1026</v>
      </c>
      <c r="D91" s="237">
        <v>305</v>
      </c>
      <c r="E91" s="237">
        <v>27</v>
      </c>
      <c r="F91" s="237">
        <v>49</v>
      </c>
      <c r="G91" s="238">
        <v>30</v>
      </c>
      <c r="H91" s="235">
        <v>557.2</v>
      </c>
      <c r="I91" s="278">
        <v>928</v>
      </c>
      <c r="J91" s="277">
        <v>868</v>
      </c>
      <c r="K91" s="277" t="s">
        <v>634</v>
      </c>
      <c r="L91" s="277">
        <v>144</v>
      </c>
      <c r="M91" s="240">
        <v>200</v>
      </c>
      <c r="N91" s="603">
        <v>3.17</v>
      </c>
      <c r="O91" s="604">
        <v>7.24</v>
      </c>
      <c r="P91" s="239" t="s">
        <v>1016</v>
      </c>
      <c r="Q91" s="598">
        <v>438</v>
      </c>
      <c r="R91" s="278">
        <v>909800</v>
      </c>
      <c r="S91" s="277">
        <v>17740</v>
      </c>
      <c r="T91" s="277">
        <v>20770</v>
      </c>
      <c r="U91" s="605">
        <v>40.41</v>
      </c>
      <c r="V91" s="240">
        <v>300.9</v>
      </c>
      <c r="W91" s="278">
        <v>23360</v>
      </c>
      <c r="X91" s="277">
        <v>1532</v>
      </c>
      <c r="Y91" s="277">
        <v>2464</v>
      </c>
      <c r="Z91" s="604">
        <v>6.47</v>
      </c>
      <c r="AA91" s="278">
        <v>160.1</v>
      </c>
      <c r="AB91" s="277">
        <v>3200</v>
      </c>
      <c r="AC91" s="279">
        <v>55290</v>
      </c>
      <c r="AD91" s="276">
        <v>1</v>
      </c>
      <c r="AE91" s="277">
        <v>1</v>
      </c>
      <c r="AF91" s="240">
        <v>1</v>
      </c>
      <c r="AG91" s="278">
        <v>1</v>
      </c>
      <c r="AH91" s="277">
        <v>3</v>
      </c>
      <c r="AI91" s="279">
        <v>4</v>
      </c>
      <c r="AJ91" s="240" t="s">
        <v>2648</v>
      </c>
      <c r="AK91" s="235" t="s">
        <v>1013</v>
      </c>
      <c r="AL91" s="235"/>
      <c r="AM91" s="233"/>
    </row>
    <row r="92" spans="1:39" ht="13.5" customHeight="1">
      <c r="A92" s="239" t="s">
        <v>1558</v>
      </c>
      <c r="B92" s="598">
        <v>494</v>
      </c>
      <c r="C92" s="236">
        <v>1036</v>
      </c>
      <c r="D92" s="237">
        <v>309</v>
      </c>
      <c r="E92" s="237">
        <v>31</v>
      </c>
      <c r="F92" s="237">
        <v>54</v>
      </c>
      <c r="G92" s="238">
        <v>30</v>
      </c>
      <c r="H92" s="235">
        <v>629.1</v>
      </c>
      <c r="I92" s="278">
        <v>928</v>
      </c>
      <c r="J92" s="277">
        <v>868</v>
      </c>
      <c r="K92" s="277" t="s">
        <v>634</v>
      </c>
      <c r="L92" s="277">
        <v>148</v>
      </c>
      <c r="M92" s="240">
        <v>204</v>
      </c>
      <c r="N92" s="603">
        <v>3.19</v>
      </c>
      <c r="O92" s="604">
        <v>6.47</v>
      </c>
      <c r="P92" s="239" t="s">
        <v>1017</v>
      </c>
      <c r="Q92" s="598">
        <v>494</v>
      </c>
      <c r="R92" s="278">
        <v>1028000</v>
      </c>
      <c r="S92" s="277">
        <v>19845</v>
      </c>
      <c r="T92" s="277">
        <v>23413</v>
      </c>
      <c r="U92" s="605">
        <v>40.42</v>
      </c>
      <c r="V92" s="240">
        <v>344.5</v>
      </c>
      <c r="W92" s="278">
        <v>26820</v>
      </c>
      <c r="X92" s="277">
        <v>1736</v>
      </c>
      <c r="Y92" s="277">
        <v>2818</v>
      </c>
      <c r="Z92" s="604">
        <v>6.53</v>
      </c>
      <c r="AA92" s="278">
        <v>174.1</v>
      </c>
      <c r="AB92" s="277">
        <v>4433</v>
      </c>
      <c r="AC92" s="279">
        <v>64010</v>
      </c>
      <c r="AD92" s="276">
        <v>1</v>
      </c>
      <c r="AE92" s="277">
        <v>1</v>
      </c>
      <c r="AF92" s="240">
        <v>1</v>
      </c>
      <c r="AG92" s="278">
        <v>1</v>
      </c>
      <c r="AH92" s="277">
        <v>2</v>
      </c>
      <c r="AI92" s="279">
        <v>3</v>
      </c>
      <c r="AJ92" s="240" t="s">
        <v>2648</v>
      </c>
      <c r="AK92" s="235" t="s">
        <v>1013</v>
      </c>
      <c r="AL92" s="235"/>
      <c r="AM92" s="233"/>
    </row>
    <row r="93" spans="1:39" ht="13.5" customHeight="1">
      <c r="A93" s="239" t="s">
        <v>1559</v>
      </c>
      <c r="B93" s="598">
        <v>584</v>
      </c>
      <c r="C93" s="236">
        <v>1056</v>
      </c>
      <c r="D93" s="237">
        <v>314</v>
      </c>
      <c r="E93" s="237">
        <v>36</v>
      </c>
      <c r="F93" s="237">
        <v>64</v>
      </c>
      <c r="G93" s="238">
        <v>30</v>
      </c>
      <c r="H93" s="235">
        <v>743.7</v>
      </c>
      <c r="I93" s="278">
        <v>928</v>
      </c>
      <c r="J93" s="277">
        <v>868</v>
      </c>
      <c r="K93" s="277" t="s">
        <v>634</v>
      </c>
      <c r="L93" s="277">
        <v>154</v>
      </c>
      <c r="M93" s="240">
        <v>208</v>
      </c>
      <c r="N93" s="603">
        <v>3.24</v>
      </c>
      <c r="O93" s="604">
        <v>5.56</v>
      </c>
      <c r="P93" s="239" t="s">
        <v>1018</v>
      </c>
      <c r="Q93" s="598">
        <v>584</v>
      </c>
      <c r="R93" s="278">
        <v>1246100</v>
      </c>
      <c r="S93" s="277">
        <v>23600</v>
      </c>
      <c r="T93" s="277">
        <v>28039</v>
      </c>
      <c r="U93" s="605">
        <v>40.93</v>
      </c>
      <c r="V93" s="240">
        <v>403.2</v>
      </c>
      <c r="W93" s="278">
        <v>33430</v>
      </c>
      <c r="X93" s="277">
        <v>2130</v>
      </c>
      <c r="Y93" s="277">
        <v>3475</v>
      </c>
      <c r="Z93" s="604">
        <v>6.7</v>
      </c>
      <c r="AA93" s="278">
        <v>199.1</v>
      </c>
      <c r="AB93" s="277">
        <v>7230</v>
      </c>
      <c r="AC93" s="279">
        <v>81240</v>
      </c>
      <c r="AD93" s="276">
        <v>1</v>
      </c>
      <c r="AE93" s="277">
        <v>1</v>
      </c>
      <c r="AF93" s="240">
        <v>1</v>
      </c>
      <c r="AG93" s="278">
        <v>1</v>
      </c>
      <c r="AH93" s="277">
        <v>1</v>
      </c>
      <c r="AI93" s="279">
        <v>2</v>
      </c>
      <c r="AJ93" s="240" t="s">
        <v>2648</v>
      </c>
      <c r="AK93" s="235" t="s">
        <v>1013</v>
      </c>
      <c r="AL93" s="235"/>
      <c r="AM93" s="233"/>
    </row>
    <row r="94" spans="32:35" ht="13.5" customHeight="1">
      <c r="AF94" s="1049"/>
      <c r="AG94" s="1049"/>
      <c r="AH94" s="1049"/>
      <c r="AI94" s="1049"/>
    </row>
    <row r="95" spans="1:39" ht="13.5" customHeight="1">
      <c r="A95" s="234"/>
      <c r="B95" s="234"/>
      <c r="P95" s="234"/>
      <c r="AM95" s="233"/>
    </row>
    <row r="96" ht="13.5" customHeight="1">
      <c r="AM96" s="233"/>
    </row>
    <row r="97" spans="1:16" ht="13.5" customHeight="1">
      <c r="A97" s="234"/>
      <c r="B97" s="234"/>
      <c r="P97" s="234"/>
    </row>
    <row r="98" spans="1:16" ht="13.5" customHeight="1">
      <c r="A98" s="234"/>
      <c r="B98" s="234"/>
      <c r="P98" s="234"/>
    </row>
    <row r="99" spans="1:16" ht="13.5" customHeight="1">
      <c r="A99" s="234"/>
      <c r="B99" s="234"/>
      <c r="P99" s="234"/>
    </row>
    <row r="100" spans="1:16" ht="13.5" customHeight="1">
      <c r="A100" s="234"/>
      <c r="B100" s="234"/>
      <c r="P100" s="234"/>
    </row>
    <row r="101" spans="1:16" ht="13.5" customHeight="1">
      <c r="A101" s="234"/>
      <c r="B101" s="234"/>
      <c r="P101" s="234"/>
    </row>
    <row r="102" spans="1:16" ht="13.5" customHeight="1">
      <c r="A102" s="234"/>
      <c r="B102" s="234"/>
      <c r="P102" s="234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</sheetData>
  <mergeCells count="17">
    <mergeCell ref="A1:W1"/>
    <mergeCell ref="A2:Y2"/>
    <mergeCell ref="A3:AC3"/>
    <mergeCell ref="AJ7:AJ11"/>
    <mergeCell ref="N5:O6"/>
    <mergeCell ref="I5:M6"/>
    <mergeCell ref="AD7:AI7"/>
    <mergeCell ref="AK7:AK11"/>
    <mergeCell ref="AL7:AL11"/>
    <mergeCell ref="A5:B6"/>
    <mergeCell ref="C5:G6"/>
    <mergeCell ref="H5:H6"/>
    <mergeCell ref="W6:Z6"/>
    <mergeCell ref="R5:AC5"/>
    <mergeCell ref="R6:V6"/>
    <mergeCell ref="P5:Q6"/>
    <mergeCell ref="AA6:AC6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60"/>
  <headerFooter alignWithMargins="0">
    <oddFooter>&amp;L&amp;"Helvetica,Regular"&amp;8&amp;F
&amp;D&amp;R&amp;"Helvetica,Regular"&amp;8Profilés &amp;A
Page &amp;P/&amp;N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showGridLines="0" showOutlineSymbols="0" zoomScale="75" zoomScaleNormal="75" workbookViewId="0" topLeftCell="A1">
      <selection activeCell="AA5" sqref="AA5"/>
    </sheetView>
  </sheetViews>
  <sheetFormatPr defaultColWidth="9.00390625" defaultRowHeight="13.5" customHeight="1" outlineLevelCol="3"/>
  <cols>
    <col min="1" max="1" width="11.75390625" style="324" customWidth="1"/>
    <col min="2" max="2" width="4.875" style="98" customWidth="1"/>
    <col min="3" max="3" width="5.00390625" style="98" customWidth="1"/>
    <col min="4" max="4" width="5.00390625" style="98" customWidth="1" outlineLevel="1"/>
    <col min="5" max="6" width="5.00390625" style="98" customWidth="1" outlineLevel="3"/>
    <col min="7" max="8" width="5.00390625" style="115" customWidth="1" outlineLevel="3"/>
    <col min="9" max="9" width="5.25390625" style="98" customWidth="1" outlineLevel="3"/>
    <col min="10" max="10" width="5.625" style="98" customWidth="1" outlineLevel="3"/>
    <col min="11" max="12" width="5.25390625" style="98" customWidth="1" outlineLevel="3"/>
    <col min="13" max="13" width="11.125" style="324" customWidth="1" outlineLevel="3"/>
    <col min="14" max="14" width="5.00390625" style="98" customWidth="1" outlineLevel="3"/>
    <col min="15" max="17" width="5.625" style="98" bestFit="1" customWidth="1" outlineLevel="3"/>
    <col min="18" max="18" width="4.875" style="98" customWidth="1" outlineLevel="3"/>
    <col min="19" max="19" width="5.25390625" style="98" customWidth="1" outlineLevel="3"/>
    <col min="20" max="20" width="5.625" style="98" bestFit="1" customWidth="1" outlineLevel="3"/>
    <col min="21" max="21" width="4.875" style="98" customWidth="1" outlineLevel="3"/>
    <col min="22" max="22" width="5.00390625" style="98" customWidth="1" outlineLevel="3"/>
    <col min="23" max="23" width="4.375" style="98" customWidth="1" outlineLevel="3"/>
    <col min="24" max="24" width="5.25390625" style="98" customWidth="1" outlineLevel="3"/>
    <col min="25" max="25" width="5.25390625" style="325" customWidth="1" outlineLevel="3"/>
    <col min="26" max="26" width="6.25390625" style="325" bestFit="1" customWidth="1" outlineLevel="3"/>
    <col min="27" max="30" width="3.875" style="98" customWidth="1" outlineLevel="3"/>
    <col min="31" max="33" width="2.75390625" style="98" customWidth="1" outlineLevel="3"/>
    <col min="34" max="34" width="4.125" style="98" customWidth="1" outlineLevel="3"/>
    <col min="35" max="35" width="11.00390625" style="98" customWidth="1" outlineLevel="3"/>
    <col min="36" max="36" width="5.25390625" style="98" customWidth="1" outlineLevel="3"/>
    <col min="37" max="44" width="5.25390625" style="98" customWidth="1" outlineLevel="2"/>
    <col min="45" max="45" width="5.25390625" style="98" customWidth="1" outlineLevel="1"/>
    <col min="46" max="16384" width="5.25390625" style="98" customWidth="1"/>
  </cols>
  <sheetData>
    <row r="1" spans="1:18" ht="57" customHeight="1">
      <c r="A1" s="1052" t="s">
        <v>827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</row>
    <row r="2" spans="1:18" ht="60" customHeight="1">
      <c r="A2" s="1052" t="s">
        <v>828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</row>
    <row r="3" spans="1:18" ht="57" customHeight="1" thickBot="1">
      <c r="A3" s="1054" t="s">
        <v>829</v>
      </c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</row>
    <row r="4" spans="1:26" ht="28.5" customHeight="1" thickBot="1" thickTop="1">
      <c r="A4" s="1131" t="s">
        <v>2154</v>
      </c>
      <c r="B4" s="1163"/>
      <c r="C4" s="1131" t="s">
        <v>2155</v>
      </c>
      <c r="D4" s="1173"/>
      <c r="E4" s="1173"/>
      <c r="F4" s="1173"/>
      <c r="G4" s="1173"/>
      <c r="H4" s="1135"/>
      <c r="I4" s="1132"/>
      <c r="J4" s="606"/>
      <c r="K4" s="1131" t="s">
        <v>780</v>
      </c>
      <c r="L4" s="1163"/>
      <c r="M4" s="1131" t="s">
        <v>2154</v>
      </c>
      <c r="N4" s="1173"/>
      <c r="O4" s="1240" t="s">
        <v>43</v>
      </c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63"/>
    </row>
    <row r="5" spans="1:26" ht="51" customHeight="1" thickBot="1" thickTop="1">
      <c r="A5" s="1164"/>
      <c r="B5" s="1165"/>
      <c r="C5" s="1164"/>
      <c r="D5" s="1167"/>
      <c r="E5" s="1167"/>
      <c r="F5" s="1167"/>
      <c r="G5" s="1167"/>
      <c r="H5" s="1136"/>
      <c r="I5" s="1134"/>
      <c r="J5" s="607"/>
      <c r="K5" s="1164"/>
      <c r="L5" s="1165"/>
      <c r="M5" s="1164"/>
      <c r="N5" s="1167"/>
      <c r="O5" s="1256" t="s">
        <v>758</v>
      </c>
      <c r="P5" s="1171"/>
      <c r="Q5" s="1171"/>
      <c r="R5" s="1171"/>
      <c r="S5" s="1172"/>
      <c r="T5" s="1139" t="s">
        <v>1794</v>
      </c>
      <c r="U5" s="1254"/>
      <c r="V5" s="1254"/>
      <c r="W5" s="1255"/>
      <c r="X5" s="1256"/>
      <c r="Y5" s="1171"/>
      <c r="Z5" s="1172"/>
    </row>
    <row r="6" spans="1:34" s="111" customFormat="1" ht="13.5" customHeight="1" thickTop="1">
      <c r="A6" s="281"/>
      <c r="B6" s="282"/>
      <c r="C6" s="283"/>
      <c r="D6" s="283"/>
      <c r="E6" s="283"/>
      <c r="F6" s="283"/>
      <c r="G6" s="283"/>
      <c r="H6" s="284"/>
      <c r="I6" s="283"/>
      <c r="J6" s="282"/>
      <c r="K6" s="283"/>
      <c r="L6" s="283"/>
      <c r="M6" s="285"/>
      <c r="N6" s="284"/>
      <c r="O6" s="283"/>
      <c r="P6" s="283"/>
      <c r="Q6" s="283"/>
      <c r="R6" s="283"/>
      <c r="S6" s="284"/>
      <c r="T6" s="283"/>
      <c r="U6" s="283"/>
      <c r="V6" s="283"/>
      <c r="W6" s="284"/>
      <c r="X6" s="283"/>
      <c r="Y6" s="286"/>
      <c r="Z6" s="287"/>
      <c r="AA6" s="1261" t="s">
        <v>2149</v>
      </c>
      <c r="AB6" s="1262"/>
      <c r="AC6" s="1262"/>
      <c r="AD6" s="1263"/>
      <c r="AE6" s="1264" t="s">
        <v>2841</v>
      </c>
      <c r="AF6" s="1259" t="s">
        <v>210</v>
      </c>
      <c r="AG6" s="1259" t="s">
        <v>211</v>
      </c>
      <c r="AH6" s="455"/>
    </row>
    <row r="7" spans="1:34" s="111" customFormat="1" ht="13.5" customHeight="1">
      <c r="A7" s="290"/>
      <c r="B7" s="291"/>
      <c r="C7" s="292"/>
      <c r="D7" s="292"/>
      <c r="E7" s="292"/>
      <c r="F7" s="292"/>
      <c r="G7" s="292"/>
      <c r="H7" s="293"/>
      <c r="I7" s="292"/>
      <c r="J7" s="291"/>
      <c r="K7" s="292"/>
      <c r="L7" s="292"/>
      <c r="M7" s="294"/>
      <c r="N7" s="293"/>
      <c r="O7" s="292"/>
      <c r="P7" s="292"/>
      <c r="Q7" s="292"/>
      <c r="R7" s="292"/>
      <c r="S7" s="293"/>
      <c r="T7" s="292"/>
      <c r="U7" s="292"/>
      <c r="V7" s="292"/>
      <c r="W7" s="293"/>
      <c r="X7" s="292"/>
      <c r="Y7" s="295"/>
      <c r="Z7" s="296"/>
      <c r="AA7" s="297"/>
      <c r="AB7" s="298"/>
      <c r="AC7" s="299"/>
      <c r="AD7" s="300"/>
      <c r="AE7" s="1264"/>
      <c r="AF7" s="1259"/>
      <c r="AG7" s="1259"/>
      <c r="AH7" s="368"/>
    </row>
    <row r="8" spans="1:34" s="111" customFormat="1" ht="13.5" customHeight="1">
      <c r="A8" s="290"/>
      <c r="B8" s="291" t="s">
        <v>400</v>
      </c>
      <c r="C8" s="292" t="s">
        <v>401</v>
      </c>
      <c r="D8" s="292" t="s">
        <v>402</v>
      </c>
      <c r="E8" s="292" t="s">
        <v>403</v>
      </c>
      <c r="F8" s="292" t="s">
        <v>404</v>
      </c>
      <c r="G8" s="292" t="s">
        <v>842</v>
      </c>
      <c r="H8" s="293" t="s">
        <v>843</v>
      </c>
      <c r="I8" s="364" t="s">
        <v>408</v>
      </c>
      <c r="J8" s="301" t="s">
        <v>406</v>
      </c>
      <c r="K8" s="302" t="s">
        <v>412</v>
      </c>
      <c r="L8" s="302" t="s">
        <v>413</v>
      </c>
      <c r="M8" s="303"/>
      <c r="N8" s="301" t="s">
        <v>400</v>
      </c>
      <c r="O8" s="302" t="s">
        <v>414</v>
      </c>
      <c r="P8" s="302" t="s">
        <v>415</v>
      </c>
      <c r="Q8" s="302" t="s">
        <v>2493</v>
      </c>
      <c r="R8" s="302" t="s">
        <v>416</v>
      </c>
      <c r="S8" s="301" t="s">
        <v>417</v>
      </c>
      <c r="T8" s="302" t="s">
        <v>418</v>
      </c>
      <c r="U8" s="302" t="s">
        <v>1887</v>
      </c>
      <c r="V8" s="302" t="s">
        <v>2284</v>
      </c>
      <c r="W8" s="301" t="s">
        <v>420</v>
      </c>
      <c r="X8" s="302" t="s">
        <v>421</v>
      </c>
      <c r="Y8" s="245" t="s">
        <v>844</v>
      </c>
      <c r="Z8" s="304" t="s">
        <v>2848</v>
      </c>
      <c r="AA8" s="1105" t="s">
        <v>423</v>
      </c>
      <c r="AB8" s="1106"/>
      <c r="AC8" s="1107" t="s">
        <v>423</v>
      </c>
      <c r="AD8" s="1108"/>
      <c r="AE8" s="1264"/>
      <c r="AF8" s="1259"/>
      <c r="AG8" s="1259"/>
      <c r="AH8" s="390"/>
    </row>
    <row r="9" spans="1:34" s="111" customFormat="1" ht="13.5" customHeight="1">
      <c r="A9" s="290"/>
      <c r="B9" s="291" t="s">
        <v>2371</v>
      </c>
      <c r="C9" s="292" t="s">
        <v>2372</v>
      </c>
      <c r="D9" s="292" t="s">
        <v>2373</v>
      </c>
      <c r="E9" s="292" t="s">
        <v>2373</v>
      </c>
      <c r="F9" s="292" t="s">
        <v>2373</v>
      </c>
      <c r="G9" s="292" t="s">
        <v>2373</v>
      </c>
      <c r="H9" s="293" t="s">
        <v>2373</v>
      </c>
      <c r="I9" s="364" t="s">
        <v>2373</v>
      </c>
      <c r="J9" s="301" t="s">
        <v>2602</v>
      </c>
      <c r="K9" s="302" t="s">
        <v>2164</v>
      </c>
      <c r="L9" s="302" t="s">
        <v>2165</v>
      </c>
      <c r="M9" s="303"/>
      <c r="N9" s="301" t="s">
        <v>2371</v>
      </c>
      <c r="O9" s="302" t="s">
        <v>2684</v>
      </c>
      <c r="P9" s="302" t="s">
        <v>2685</v>
      </c>
      <c r="Q9" s="302" t="s">
        <v>2685</v>
      </c>
      <c r="R9" s="302" t="s">
        <v>2373</v>
      </c>
      <c r="S9" s="301" t="s">
        <v>2602</v>
      </c>
      <c r="T9" s="302" t="s">
        <v>2686</v>
      </c>
      <c r="U9" s="302" t="s">
        <v>2685</v>
      </c>
      <c r="V9" s="302" t="s">
        <v>2685</v>
      </c>
      <c r="W9" s="301" t="s">
        <v>2373</v>
      </c>
      <c r="X9" s="302" t="s">
        <v>2373</v>
      </c>
      <c r="Y9" s="245" t="s">
        <v>2687</v>
      </c>
      <c r="Z9" s="304" t="s">
        <v>2688</v>
      </c>
      <c r="AA9" s="1109" t="s">
        <v>2377</v>
      </c>
      <c r="AB9" s="1110"/>
      <c r="AC9" s="1111" t="s">
        <v>2378</v>
      </c>
      <c r="AD9" s="1112"/>
      <c r="AE9" s="1264"/>
      <c r="AF9" s="1259"/>
      <c r="AG9" s="1259"/>
      <c r="AH9" s="390"/>
    </row>
    <row r="10" spans="1:34" s="633" customFormat="1" ht="16.5" customHeight="1" thickBot="1">
      <c r="A10" s="622"/>
      <c r="B10" s="623"/>
      <c r="C10" s="624"/>
      <c r="D10" s="624"/>
      <c r="E10" s="624"/>
      <c r="F10" s="624"/>
      <c r="G10" s="624"/>
      <c r="H10" s="625"/>
      <c r="I10" s="624"/>
      <c r="J10" s="623" t="s">
        <v>2680</v>
      </c>
      <c r="K10" s="624"/>
      <c r="L10" s="624"/>
      <c r="M10" s="626"/>
      <c r="N10" s="625"/>
      <c r="O10" s="624" t="s">
        <v>209</v>
      </c>
      <c r="P10" s="624" t="s">
        <v>2681</v>
      </c>
      <c r="Q10" s="624" t="s">
        <v>2681</v>
      </c>
      <c r="R10" s="624" t="s">
        <v>1798</v>
      </c>
      <c r="S10" s="625" t="s">
        <v>2680</v>
      </c>
      <c r="T10" s="624" t="s">
        <v>2682</v>
      </c>
      <c r="U10" s="624" t="s">
        <v>2681</v>
      </c>
      <c r="V10" s="624" t="s">
        <v>2681</v>
      </c>
      <c r="W10" s="625" t="s">
        <v>1798</v>
      </c>
      <c r="X10" s="624"/>
      <c r="Y10" s="627" t="s">
        <v>2682</v>
      </c>
      <c r="Z10" s="628" t="s">
        <v>2683</v>
      </c>
      <c r="AA10" s="629" t="s">
        <v>2151</v>
      </c>
      <c r="AB10" s="630" t="s">
        <v>2152</v>
      </c>
      <c r="AC10" s="631" t="s">
        <v>2151</v>
      </c>
      <c r="AD10" s="632" t="s">
        <v>2152</v>
      </c>
      <c r="AE10" s="1265"/>
      <c r="AF10" s="1260"/>
      <c r="AG10" s="1260"/>
      <c r="AH10" s="390"/>
    </row>
    <row r="11" spans="1:34" ht="13.5" customHeight="1" thickTop="1">
      <c r="A11" s="318"/>
      <c r="B11" s="115"/>
      <c r="C11" s="115"/>
      <c r="D11" s="115"/>
      <c r="E11" s="115"/>
      <c r="F11" s="115"/>
      <c r="I11" s="115"/>
      <c r="J11" s="115"/>
      <c r="K11" s="115"/>
      <c r="L11" s="115"/>
      <c r="M11" s="318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319"/>
      <c r="Z11" s="319"/>
      <c r="AA11" s="115"/>
      <c r="AB11" s="115"/>
      <c r="AC11" s="115"/>
      <c r="AD11" s="115"/>
      <c r="AE11" s="115"/>
      <c r="AF11" s="115"/>
      <c r="AG11" s="115"/>
      <c r="AH11" s="115"/>
    </row>
    <row r="12" spans="1:34" ht="13.5" customHeight="1">
      <c r="A12" s="483" t="s">
        <v>2689</v>
      </c>
      <c r="B12" s="608">
        <v>12.8</v>
      </c>
      <c r="C12" s="251">
        <v>76.2</v>
      </c>
      <c r="D12" s="251">
        <v>76.2</v>
      </c>
      <c r="E12" s="251">
        <v>5.1</v>
      </c>
      <c r="F12" s="251">
        <v>8.4</v>
      </c>
      <c r="G12" s="251">
        <v>9.4</v>
      </c>
      <c r="H12" s="251">
        <v>4.7</v>
      </c>
      <c r="I12" s="103">
        <v>39</v>
      </c>
      <c r="J12" s="103">
        <v>16.07</v>
      </c>
      <c r="K12" s="609">
        <v>0.43</v>
      </c>
      <c r="L12" s="610">
        <v>34.12</v>
      </c>
      <c r="M12" s="258" t="s">
        <v>1778</v>
      </c>
      <c r="N12" s="608">
        <v>12.8</v>
      </c>
      <c r="O12" s="611">
        <v>158</v>
      </c>
      <c r="P12" s="612">
        <v>41.4</v>
      </c>
      <c r="Q12" s="612">
        <v>48.1</v>
      </c>
      <c r="R12" s="610">
        <v>3.13</v>
      </c>
      <c r="S12" s="613">
        <v>5.65</v>
      </c>
      <c r="T12" s="612">
        <v>52.5</v>
      </c>
      <c r="U12" s="612">
        <v>13.8</v>
      </c>
      <c r="V12" s="612">
        <v>22.7</v>
      </c>
      <c r="W12" s="613">
        <v>1.81</v>
      </c>
      <c r="X12" s="612">
        <v>34.5</v>
      </c>
      <c r="Y12" s="126">
        <v>4.39</v>
      </c>
      <c r="Z12" s="126">
        <v>0.62</v>
      </c>
      <c r="AA12" s="456">
        <v>1</v>
      </c>
      <c r="AB12" s="251">
        <v>1</v>
      </c>
      <c r="AC12" s="614">
        <v>1</v>
      </c>
      <c r="AD12" s="251">
        <v>1</v>
      </c>
      <c r="AE12" s="615" t="s">
        <v>2648</v>
      </c>
      <c r="AF12" s="93"/>
      <c r="AG12" s="93"/>
      <c r="AH12" s="114"/>
    </row>
    <row r="13" spans="1:34" ht="13.5" customHeight="1">
      <c r="A13" s="483" t="s">
        <v>2690</v>
      </c>
      <c r="B13" s="608">
        <v>15</v>
      </c>
      <c r="C13" s="251">
        <v>76.2</v>
      </c>
      <c r="D13" s="251">
        <v>80</v>
      </c>
      <c r="E13" s="251">
        <v>8.9</v>
      </c>
      <c r="F13" s="251">
        <v>8.4</v>
      </c>
      <c r="G13" s="251">
        <v>9.4</v>
      </c>
      <c r="H13" s="251">
        <v>4.7</v>
      </c>
      <c r="I13" s="103">
        <v>39</v>
      </c>
      <c r="J13" s="103">
        <v>18.82</v>
      </c>
      <c r="K13" s="609">
        <v>0.44</v>
      </c>
      <c r="L13" s="610">
        <v>29.65</v>
      </c>
      <c r="M13" s="258" t="s">
        <v>1779</v>
      </c>
      <c r="N13" s="608">
        <v>15</v>
      </c>
      <c r="O13" s="611">
        <v>171</v>
      </c>
      <c r="P13" s="612">
        <v>44.8</v>
      </c>
      <c r="Q13" s="612">
        <v>53.1</v>
      </c>
      <c r="R13" s="610">
        <v>3.01</v>
      </c>
      <c r="S13" s="613">
        <v>8.12</v>
      </c>
      <c r="T13" s="612">
        <v>60.8</v>
      </c>
      <c r="U13" s="612">
        <v>15.2</v>
      </c>
      <c r="V13" s="612">
        <v>25.6</v>
      </c>
      <c r="W13" s="613">
        <v>1.8</v>
      </c>
      <c r="X13" s="612">
        <v>38.1</v>
      </c>
      <c r="Y13" s="126">
        <v>7.73</v>
      </c>
      <c r="Z13" s="126">
        <v>0.71</v>
      </c>
      <c r="AA13" s="456">
        <v>1</v>
      </c>
      <c r="AB13" s="251">
        <v>1</v>
      </c>
      <c r="AC13" s="614">
        <v>1</v>
      </c>
      <c r="AD13" s="251">
        <v>1</v>
      </c>
      <c r="AE13" s="616" t="s">
        <v>2648</v>
      </c>
      <c r="AF13" s="270"/>
      <c r="AG13" s="270"/>
      <c r="AH13" s="114"/>
    </row>
    <row r="14" spans="1:34" ht="13.5" customHeight="1">
      <c r="A14" s="483" t="s">
        <v>1527</v>
      </c>
      <c r="B14" s="608">
        <v>19.5</v>
      </c>
      <c r="C14" s="251">
        <v>88.9</v>
      </c>
      <c r="D14" s="251">
        <v>88.9</v>
      </c>
      <c r="E14" s="251">
        <v>9.5</v>
      </c>
      <c r="F14" s="251">
        <v>9.9</v>
      </c>
      <c r="G14" s="251">
        <v>11.1</v>
      </c>
      <c r="H14" s="251">
        <v>5.55</v>
      </c>
      <c r="I14" s="103">
        <v>45</v>
      </c>
      <c r="J14" s="103">
        <v>24.36</v>
      </c>
      <c r="K14" s="609">
        <v>0.5</v>
      </c>
      <c r="L14" s="610">
        <v>25.92</v>
      </c>
      <c r="M14" s="258" t="s">
        <v>1780</v>
      </c>
      <c r="N14" s="608">
        <v>19.5</v>
      </c>
      <c r="O14" s="611">
        <v>303</v>
      </c>
      <c r="P14" s="612">
        <v>68.1</v>
      </c>
      <c r="Q14" s="612">
        <v>80.8</v>
      </c>
      <c r="R14" s="610">
        <v>3.52</v>
      </c>
      <c r="S14" s="613">
        <v>10.43</v>
      </c>
      <c r="T14" s="612">
        <v>98.9</v>
      </c>
      <c r="U14" s="612">
        <v>22.2</v>
      </c>
      <c r="V14" s="612">
        <v>37.4</v>
      </c>
      <c r="W14" s="613">
        <v>2.01</v>
      </c>
      <c r="X14" s="612">
        <v>43.7</v>
      </c>
      <c r="Y14" s="617">
        <v>12.7</v>
      </c>
      <c r="Z14" s="126">
        <v>1.58</v>
      </c>
      <c r="AA14" s="456">
        <v>1</v>
      </c>
      <c r="AB14" s="251">
        <v>1</v>
      </c>
      <c r="AC14" s="614">
        <v>1</v>
      </c>
      <c r="AD14" s="251">
        <v>1</v>
      </c>
      <c r="AE14" s="616" t="s">
        <v>2648</v>
      </c>
      <c r="AF14" s="270"/>
      <c r="AG14" s="270"/>
      <c r="AH14" s="114"/>
    </row>
    <row r="15" spans="1:34" ht="13.5" customHeight="1">
      <c r="A15" s="484" t="s">
        <v>1528</v>
      </c>
      <c r="B15" s="608">
        <v>7.5</v>
      </c>
      <c r="C15" s="251">
        <v>101.6</v>
      </c>
      <c r="D15" s="251">
        <v>44.5</v>
      </c>
      <c r="E15" s="251">
        <v>4.3</v>
      </c>
      <c r="F15" s="251">
        <v>6.1</v>
      </c>
      <c r="G15" s="255">
        <v>6.9</v>
      </c>
      <c r="H15" s="256">
        <v>3.45</v>
      </c>
      <c r="I15" s="251">
        <v>75</v>
      </c>
      <c r="J15" s="103">
        <v>9.41</v>
      </c>
      <c r="K15" s="609">
        <v>0.36</v>
      </c>
      <c r="L15" s="610">
        <v>49.11</v>
      </c>
      <c r="M15" s="258" t="s">
        <v>1781</v>
      </c>
      <c r="N15" s="608">
        <v>7.5</v>
      </c>
      <c r="O15" s="611">
        <v>152</v>
      </c>
      <c r="P15" s="612">
        <v>29.9</v>
      </c>
      <c r="Q15" s="612">
        <v>35</v>
      </c>
      <c r="R15" s="610">
        <v>4.02</v>
      </c>
      <c r="S15" s="613">
        <v>5.24</v>
      </c>
      <c r="T15" s="610">
        <v>7.82</v>
      </c>
      <c r="U15" s="251">
        <v>3.52</v>
      </c>
      <c r="V15" s="251">
        <v>6.04</v>
      </c>
      <c r="W15" s="613">
        <v>0.91</v>
      </c>
      <c r="X15" s="612">
        <v>25</v>
      </c>
      <c r="Y15" s="126">
        <v>1.29</v>
      </c>
      <c r="Z15" s="126">
        <v>0.18</v>
      </c>
      <c r="AA15" s="456">
        <v>1</v>
      </c>
      <c r="AB15" s="251">
        <v>1</v>
      </c>
      <c r="AC15" s="614">
        <v>1</v>
      </c>
      <c r="AD15" s="251">
        <v>1</v>
      </c>
      <c r="AE15" s="616" t="s">
        <v>2648</v>
      </c>
      <c r="AF15" s="270"/>
      <c r="AG15" s="270"/>
      <c r="AH15" s="114"/>
    </row>
    <row r="16" spans="1:34" ht="13.5" customHeight="1">
      <c r="A16" s="484" t="s">
        <v>1529</v>
      </c>
      <c r="B16" s="608">
        <v>23</v>
      </c>
      <c r="C16" s="251">
        <v>101.6</v>
      </c>
      <c r="D16" s="251">
        <v>101.6</v>
      </c>
      <c r="E16" s="251">
        <v>9.5</v>
      </c>
      <c r="F16" s="251">
        <v>10.3</v>
      </c>
      <c r="G16" s="255">
        <v>11.1</v>
      </c>
      <c r="H16" s="256">
        <v>5.55</v>
      </c>
      <c r="I16" s="251">
        <v>57</v>
      </c>
      <c r="J16" s="103">
        <v>28.76</v>
      </c>
      <c r="K16" s="609">
        <v>0.57</v>
      </c>
      <c r="L16" s="610">
        <v>25.22</v>
      </c>
      <c r="M16" s="258" t="s">
        <v>1782</v>
      </c>
      <c r="N16" s="608">
        <v>23</v>
      </c>
      <c r="O16" s="618">
        <v>479</v>
      </c>
      <c r="P16" s="617">
        <v>94.3</v>
      </c>
      <c r="Q16" s="618">
        <v>111</v>
      </c>
      <c r="R16" s="619">
        <v>4.08</v>
      </c>
      <c r="S16" s="620">
        <v>11.71</v>
      </c>
      <c r="T16" s="618">
        <v>152</v>
      </c>
      <c r="U16" s="617">
        <v>29.9</v>
      </c>
      <c r="V16" s="617">
        <v>50.1</v>
      </c>
      <c r="W16" s="620">
        <v>2.3</v>
      </c>
      <c r="X16" s="617">
        <v>45.2</v>
      </c>
      <c r="Y16" s="617">
        <v>14.9</v>
      </c>
      <c r="Z16" s="126">
        <v>3.23</v>
      </c>
      <c r="AA16" s="456">
        <v>1</v>
      </c>
      <c r="AB16" s="251">
        <v>1</v>
      </c>
      <c r="AC16" s="614">
        <v>1</v>
      </c>
      <c r="AD16" s="251">
        <v>1</v>
      </c>
      <c r="AE16" s="616" t="s">
        <v>2648</v>
      </c>
      <c r="AF16" s="270"/>
      <c r="AG16" s="270"/>
      <c r="AH16" s="114"/>
    </row>
    <row r="17" spans="1:34" ht="13.5" customHeight="1">
      <c r="A17" s="484" t="s">
        <v>1530</v>
      </c>
      <c r="B17" s="608">
        <v>26.9</v>
      </c>
      <c r="C17" s="251">
        <v>114.3</v>
      </c>
      <c r="D17" s="251">
        <v>114.3</v>
      </c>
      <c r="E17" s="251">
        <v>9.5</v>
      </c>
      <c r="F17" s="251">
        <v>10.7</v>
      </c>
      <c r="G17" s="255">
        <v>15.2</v>
      </c>
      <c r="H17" s="256">
        <v>7.6</v>
      </c>
      <c r="I17" s="251">
        <v>60</v>
      </c>
      <c r="J17" s="103">
        <v>33.89</v>
      </c>
      <c r="K17" s="609">
        <v>0.64</v>
      </c>
      <c r="L17" s="610">
        <v>24.14</v>
      </c>
      <c r="M17" s="258" t="s">
        <v>1783</v>
      </c>
      <c r="N17" s="608">
        <v>26.9</v>
      </c>
      <c r="O17" s="618">
        <v>729</v>
      </c>
      <c r="P17" s="618">
        <v>128</v>
      </c>
      <c r="Q17" s="618">
        <v>148</v>
      </c>
      <c r="R17" s="619">
        <v>4.64</v>
      </c>
      <c r="S17" s="620">
        <v>14.68</v>
      </c>
      <c r="T17" s="618">
        <v>218</v>
      </c>
      <c r="U17" s="126">
        <v>38.1</v>
      </c>
      <c r="V17" s="617">
        <v>65</v>
      </c>
      <c r="W17" s="620">
        <v>2.54</v>
      </c>
      <c r="X17" s="617">
        <v>50.6</v>
      </c>
      <c r="Y17" s="617">
        <v>21.2</v>
      </c>
      <c r="Z17" s="126">
        <v>6.06</v>
      </c>
      <c r="AA17" s="456">
        <v>1</v>
      </c>
      <c r="AB17" s="251">
        <v>1</v>
      </c>
      <c r="AC17" s="614">
        <v>1</v>
      </c>
      <c r="AD17" s="251">
        <v>1</v>
      </c>
      <c r="AE17" s="616" t="s">
        <v>2648</v>
      </c>
      <c r="AF17" s="270"/>
      <c r="AG17" s="270"/>
      <c r="AH17" s="114"/>
    </row>
    <row r="18" spans="1:34" ht="13.5" customHeight="1">
      <c r="A18" s="484" t="s">
        <v>1531</v>
      </c>
      <c r="B18" s="608">
        <v>16.5</v>
      </c>
      <c r="C18" s="251">
        <v>127</v>
      </c>
      <c r="D18" s="251">
        <v>76.2</v>
      </c>
      <c r="E18" s="251">
        <v>5.6</v>
      </c>
      <c r="F18" s="251">
        <v>9.6</v>
      </c>
      <c r="G18" s="255">
        <v>9.4</v>
      </c>
      <c r="H18" s="256">
        <v>4.7</v>
      </c>
      <c r="I18" s="251">
        <v>87</v>
      </c>
      <c r="J18" s="103">
        <v>20.89</v>
      </c>
      <c r="K18" s="609">
        <v>0.53</v>
      </c>
      <c r="L18" s="610">
        <v>32.39</v>
      </c>
      <c r="M18" s="258" t="s">
        <v>1784</v>
      </c>
      <c r="N18" s="608">
        <v>16.5</v>
      </c>
      <c r="O18" s="618">
        <v>568</v>
      </c>
      <c r="P18" s="617">
        <v>89.5</v>
      </c>
      <c r="Q18" s="618">
        <v>103</v>
      </c>
      <c r="R18" s="619">
        <v>5.22</v>
      </c>
      <c r="S18" s="620">
        <v>8.95</v>
      </c>
      <c r="T18" s="617">
        <v>61.5</v>
      </c>
      <c r="U18" s="617">
        <v>16.1</v>
      </c>
      <c r="V18" s="617">
        <v>26.7</v>
      </c>
      <c r="W18" s="620">
        <v>1.72</v>
      </c>
      <c r="X18" s="617">
        <v>37.3</v>
      </c>
      <c r="Y18" s="619">
        <v>6.44</v>
      </c>
      <c r="Z18" s="126">
        <v>2.17</v>
      </c>
      <c r="AA18" s="456">
        <v>1</v>
      </c>
      <c r="AB18" s="251">
        <v>1</v>
      </c>
      <c r="AC18" s="614">
        <v>1</v>
      </c>
      <c r="AD18" s="251">
        <v>1</v>
      </c>
      <c r="AE18" s="616" t="s">
        <v>2648</v>
      </c>
      <c r="AF18" s="270"/>
      <c r="AG18" s="270"/>
      <c r="AH18" s="114"/>
    </row>
    <row r="19" spans="1:34" ht="13.5" customHeight="1">
      <c r="A19" s="484" t="s">
        <v>1532</v>
      </c>
      <c r="B19" s="608">
        <v>26.9</v>
      </c>
      <c r="C19" s="251">
        <v>127</v>
      </c>
      <c r="D19" s="251">
        <v>114.3</v>
      </c>
      <c r="E19" s="251">
        <v>7.4</v>
      </c>
      <c r="F19" s="251">
        <v>11.4</v>
      </c>
      <c r="G19" s="255">
        <v>9.9</v>
      </c>
      <c r="H19" s="256">
        <v>4.95</v>
      </c>
      <c r="I19" s="251">
        <v>81</v>
      </c>
      <c r="J19" s="103">
        <v>33.82</v>
      </c>
      <c r="K19" s="609">
        <v>0.67</v>
      </c>
      <c r="L19" s="610">
        <v>25.32</v>
      </c>
      <c r="M19" s="258" t="s">
        <v>1785</v>
      </c>
      <c r="N19" s="608">
        <v>26.9</v>
      </c>
      <c r="O19" s="618">
        <v>940</v>
      </c>
      <c r="P19" s="618">
        <v>148</v>
      </c>
      <c r="Q19" s="618">
        <v>169</v>
      </c>
      <c r="R19" s="619">
        <v>5.27</v>
      </c>
      <c r="S19" s="620">
        <v>11.46</v>
      </c>
      <c r="T19" s="618">
        <v>240</v>
      </c>
      <c r="U19" s="617">
        <v>42</v>
      </c>
      <c r="V19" s="617">
        <v>69</v>
      </c>
      <c r="W19" s="620">
        <v>2.67</v>
      </c>
      <c r="X19" s="617">
        <v>45.1</v>
      </c>
      <c r="Y19" s="617">
        <v>15.8</v>
      </c>
      <c r="Z19" s="126">
        <v>8.13</v>
      </c>
      <c r="AA19" s="456">
        <v>1</v>
      </c>
      <c r="AB19" s="251">
        <v>1</v>
      </c>
      <c r="AC19" s="614">
        <v>1</v>
      </c>
      <c r="AD19" s="251">
        <v>1</v>
      </c>
      <c r="AE19" s="616" t="s">
        <v>2648</v>
      </c>
      <c r="AF19" s="270"/>
      <c r="AG19" s="270"/>
      <c r="AH19" s="114"/>
    </row>
    <row r="20" spans="1:34" ht="13.5" customHeight="1">
      <c r="A20" s="484" t="s">
        <v>1533</v>
      </c>
      <c r="B20" s="608">
        <v>29.3</v>
      </c>
      <c r="C20" s="251">
        <v>127</v>
      </c>
      <c r="D20" s="251">
        <v>114.3</v>
      </c>
      <c r="E20" s="251">
        <v>10.2</v>
      </c>
      <c r="F20" s="251">
        <v>11.5</v>
      </c>
      <c r="G20" s="255">
        <v>9.9</v>
      </c>
      <c r="H20" s="256">
        <v>4.95</v>
      </c>
      <c r="I20" s="251">
        <v>81</v>
      </c>
      <c r="J20" s="621">
        <v>36.8</v>
      </c>
      <c r="K20" s="609">
        <v>0.67</v>
      </c>
      <c r="L20" s="610">
        <v>23.1</v>
      </c>
      <c r="M20" s="258" t="s">
        <v>1786</v>
      </c>
      <c r="N20" s="608">
        <v>29.3</v>
      </c>
      <c r="O20" s="618">
        <v>968</v>
      </c>
      <c r="P20" s="618">
        <v>152</v>
      </c>
      <c r="Q20" s="618">
        <v>177</v>
      </c>
      <c r="R20" s="619">
        <v>5.13</v>
      </c>
      <c r="S20" s="620">
        <v>14.59</v>
      </c>
      <c r="T20" s="618">
        <v>243</v>
      </c>
      <c r="U20" s="617">
        <v>42.6</v>
      </c>
      <c r="V20" s="617">
        <v>70.8</v>
      </c>
      <c r="W20" s="620">
        <v>2.57</v>
      </c>
      <c r="X20" s="617">
        <v>47.8</v>
      </c>
      <c r="Y20" s="617">
        <v>20.6</v>
      </c>
      <c r="Z20" s="126">
        <v>8.21</v>
      </c>
      <c r="AA20" s="456">
        <v>1</v>
      </c>
      <c r="AB20" s="251">
        <v>1</v>
      </c>
      <c r="AC20" s="614">
        <v>1</v>
      </c>
      <c r="AD20" s="251">
        <v>1</v>
      </c>
      <c r="AE20" s="616" t="s">
        <v>2648</v>
      </c>
      <c r="AF20" s="270"/>
      <c r="AG20" s="270"/>
      <c r="AH20" s="114"/>
    </row>
    <row r="21" spans="1:34" ht="13.5" customHeight="1">
      <c r="A21" s="484" t="s">
        <v>1534</v>
      </c>
      <c r="B21" s="608">
        <v>37.3</v>
      </c>
      <c r="C21" s="251">
        <v>152.4</v>
      </c>
      <c r="D21" s="251">
        <v>127</v>
      </c>
      <c r="E21" s="251">
        <v>10.4</v>
      </c>
      <c r="F21" s="251">
        <v>13.2</v>
      </c>
      <c r="G21" s="255">
        <v>13.5</v>
      </c>
      <c r="H21" s="256">
        <v>6.75</v>
      </c>
      <c r="I21" s="251">
        <v>96</v>
      </c>
      <c r="J21" s="103">
        <v>46.87</v>
      </c>
      <c r="K21" s="609">
        <v>0.77</v>
      </c>
      <c r="L21" s="610">
        <v>20.8</v>
      </c>
      <c r="M21" s="258" t="s">
        <v>1787</v>
      </c>
      <c r="N21" s="608">
        <v>37.3</v>
      </c>
      <c r="O21" s="618">
        <v>1802</v>
      </c>
      <c r="P21" s="618">
        <v>237</v>
      </c>
      <c r="Q21" s="618">
        <v>274</v>
      </c>
      <c r="R21" s="619">
        <v>6.2</v>
      </c>
      <c r="S21" s="620">
        <v>19.2</v>
      </c>
      <c r="T21" s="618">
        <v>382</v>
      </c>
      <c r="U21" s="617">
        <v>60.1</v>
      </c>
      <c r="V21" s="618">
        <v>100</v>
      </c>
      <c r="W21" s="620">
        <v>2.85</v>
      </c>
      <c r="X21" s="617">
        <v>55.5</v>
      </c>
      <c r="Y21" s="617">
        <v>33.6</v>
      </c>
      <c r="Z21" s="617">
        <v>18.9</v>
      </c>
      <c r="AA21" s="456">
        <v>1</v>
      </c>
      <c r="AB21" s="251">
        <v>1</v>
      </c>
      <c r="AC21" s="614">
        <v>1</v>
      </c>
      <c r="AD21" s="251">
        <v>1</v>
      </c>
      <c r="AE21" s="616" t="s">
        <v>2648</v>
      </c>
      <c r="AF21" s="270"/>
      <c r="AG21" s="270"/>
      <c r="AH21" s="114"/>
    </row>
    <row r="22" spans="1:34" ht="13.5" customHeight="1">
      <c r="A22" s="484" t="s">
        <v>1535</v>
      </c>
      <c r="B22" s="608">
        <v>52.3</v>
      </c>
      <c r="C22" s="251">
        <v>203.2</v>
      </c>
      <c r="D22" s="251">
        <v>152.4</v>
      </c>
      <c r="E22" s="251">
        <v>8.9</v>
      </c>
      <c r="F22" s="251">
        <v>16.5</v>
      </c>
      <c r="G22" s="255">
        <v>15.5</v>
      </c>
      <c r="H22" s="256">
        <v>7.75</v>
      </c>
      <c r="I22" s="251">
        <v>135</v>
      </c>
      <c r="J22" s="103">
        <v>65.93</v>
      </c>
      <c r="K22" s="609">
        <v>0.97</v>
      </c>
      <c r="L22" s="610">
        <v>18.65</v>
      </c>
      <c r="M22" s="258" t="s">
        <v>1788</v>
      </c>
      <c r="N22" s="608">
        <v>52.3</v>
      </c>
      <c r="O22" s="618">
        <v>4772</v>
      </c>
      <c r="P22" s="618">
        <v>470</v>
      </c>
      <c r="Q22" s="618">
        <v>534</v>
      </c>
      <c r="R22" s="619">
        <v>8.51</v>
      </c>
      <c r="S22" s="620">
        <v>23.41</v>
      </c>
      <c r="T22" s="618">
        <v>831</v>
      </c>
      <c r="U22" s="126">
        <v>109</v>
      </c>
      <c r="V22" s="618">
        <v>179</v>
      </c>
      <c r="W22" s="620">
        <v>3.55</v>
      </c>
      <c r="X22" s="617">
        <v>64.1</v>
      </c>
      <c r="Y22" s="126">
        <v>60.2</v>
      </c>
      <c r="Z22" s="617">
        <v>73.8</v>
      </c>
      <c r="AA22" s="456">
        <v>1</v>
      </c>
      <c r="AB22" s="251">
        <v>1</v>
      </c>
      <c r="AC22" s="614">
        <v>1</v>
      </c>
      <c r="AD22" s="251">
        <v>1</v>
      </c>
      <c r="AE22" s="616" t="s">
        <v>2648</v>
      </c>
      <c r="AF22" s="270"/>
      <c r="AG22" s="270"/>
      <c r="AH22" s="114"/>
    </row>
    <row r="23" spans="1:34" ht="13.5" customHeight="1">
      <c r="A23" s="484" t="s">
        <v>1536</v>
      </c>
      <c r="B23" s="608">
        <v>37.2</v>
      </c>
      <c r="C23" s="251">
        <v>254</v>
      </c>
      <c r="D23" s="251">
        <v>114.3</v>
      </c>
      <c r="E23" s="251">
        <v>7.6</v>
      </c>
      <c r="F23" s="251">
        <v>12.8</v>
      </c>
      <c r="G23" s="255">
        <v>12.4</v>
      </c>
      <c r="H23" s="256">
        <v>6.2</v>
      </c>
      <c r="I23" s="251">
        <v>200</v>
      </c>
      <c r="J23" s="103">
        <v>46.94</v>
      </c>
      <c r="K23" s="609">
        <v>0.93</v>
      </c>
      <c r="L23" s="610">
        <v>25.12</v>
      </c>
      <c r="M23" s="258" t="s">
        <v>1789</v>
      </c>
      <c r="N23" s="608">
        <v>37.2</v>
      </c>
      <c r="O23" s="618">
        <v>5042</v>
      </c>
      <c r="P23" s="126">
        <v>397</v>
      </c>
      <c r="Q23" s="618">
        <v>454</v>
      </c>
      <c r="R23" s="619">
        <v>10.36</v>
      </c>
      <c r="S23" s="620">
        <v>22.54</v>
      </c>
      <c r="T23" s="618">
        <v>273</v>
      </c>
      <c r="U23" s="617">
        <v>47.8</v>
      </c>
      <c r="V23" s="617">
        <v>80</v>
      </c>
      <c r="W23" s="620">
        <v>2.41</v>
      </c>
      <c r="X23" s="617">
        <v>50.5</v>
      </c>
      <c r="Y23" s="617">
        <v>23.9</v>
      </c>
      <c r="Z23" s="617">
        <v>40.6</v>
      </c>
      <c r="AA23" s="456">
        <v>1</v>
      </c>
      <c r="AB23" s="251">
        <v>1</v>
      </c>
      <c r="AC23" s="614">
        <v>1</v>
      </c>
      <c r="AD23" s="251">
        <v>1</v>
      </c>
      <c r="AE23" s="616" t="s">
        <v>2648</v>
      </c>
      <c r="AF23" s="270"/>
      <c r="AG23" s="270"/>
      <c r="AH23" s="114"/>
    </row>
    <row r="24" spans="1:34" ht="13.5" customHeight="1">
      <c r="A24" s="484" t="s">
        <v>1537</v>
      </c>
      <c r="B24" s="608">
        <v>82</v>
      </c>
      <c r="C24" s="251">
        <v>254</v>
      </c>
      <c r="D24" s="251">
        <v>203.2</v>
      </c>
      <c r="E24" s="251">
        <v>10.2</v>
      </c>
      <c r="F24" s="251">
        <v>19.9</v>
      </c>
      <c r="G24" s="255">
        <v>21.4</v>
      </c>
      <c r="H24" s="256">
        <v>10.7</v>
      </c>
      <c r="I24" s="251">
        <v>166</v>
      </c>
      <c r="J24" s="103">
        <v>103.9</v>
      </c>
      <c r="K24" s="609">
        <v>1.26</v>
      </c>
      <c r="L24" s="610">
        <v>15.4</v>
      </c>
      <c r="M24" s="258" t="s">
        <v>1790</v>
      </c>
      <c r="N24" s="608">
        <v>82</v>
      </c>
      <c r="O24" s="618">
        <v>12010</v>
      </c>
      <c r="P24" s="618">
        <v>946</v>
      </c>
      <c r="Q24" s="126">
        <v>1066</v>
      </c>
      <c r="R24" s="619">
        <v>10.75</v>
      </c>
      <c r="S24" s="620">
        <v>35.84</v>
      </c>
      <c r="T24" s="126">
        <v>2326</v>
      </c>
      <c r="U24" s="126">
        <v>229</v>
      </c>
      <c r="V24" s="618">
        <v>378</v>
      </c>
      <c r="W24" s="620">
        <v>4.73</v>
      </c>
      <c r="X24" s="617">
        <v>80.4</v>
      </c>
      <c r="Y24" s="618">
        <v>142</v>
      </c>
      <c r="Z24" s="618">
        <v>326</v>
      </c>
      <c r="AA24" s="456">
        <v>1</v>
      </c>
      <c r="AB24" s="251">
        <v>1</v>
      </c>
      <c r="AC24" s="614">
        <v>1</v>
      </c>
      <c r="AD24" s="251">
        <v>1</v>
      </c>
      <c r="AE24" s="616" t="s">
        <v>2648</v>
      </c>
      <c r="AF24" s="270"/>
      <c r="AG24" s="270"/>
      <c r="AH24" s="114"/>
    </row>
    <row r="25" spans="1:34" ht="13.5" customHeight="1">
      <c r="A25" s="488"/>
      <c r="B25" s="106"/>
      <c r="C25" s="106"/>
      <c r="D25" s="106"/>
      <c r="E25" s="106"/>
      <c r="F25" s="106"/>
      <c r="G25" s="114"/>
      <c r="H25" s="114"/>
      <c r="I25" s="106"/>
      <c r="J25" s="106"/>
      <c r="K25" s="106"/>
      <c r="L25" s="106"/>
      <c r="M25" s="320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321"/>
      <c r="Z25" s="321"/>
      <c r="AA25" s="106"/>
      <c r="AB25" s="106"/>
      <c r="AC25" s="106"/>
      <c r="AD25" s="106"/>
      <c r="AE25" s="106"/>
      <c r="AF25" s="106"/>
      <c r="AG25" s="106"/>
      <c r="AH25" s="106"/>
    </row>
    <row r="26" spans="1:34" ht="13.5" customHeight="1">
      <c r="A26" s="417"/>
      <c r="B26" s="322"/>
      <c r="C26" s="106"/>
      <c r="D26" s="106"/>
      <c r="E26" s="106"/>
      <c r="F26" s="106"/>
      <c r="G26" s="114"/>
      <c r="H26" s="114"/>
      <c r="I26" s="106"/>
      <c r="J26" s="106"/>
      <c r="K26" s="106"/>
      <c r="L26" s="106"/>
      <c r="M26" s="320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321"/>
      <c r="Z26" s="321"/>
      <c r="AA26" s="106"/>
      <c r="AB26" s="106"/>
      <c r="AC26" s="106"/>
      <c r="AD26" s="106"/>
      <c r="AE26" s="106"/>
      <c r="AF26" s="106"/>
      <c r="AG26" s="106"/>
      <c r="AH26" s="106"/>
    </row>
    <row r="27" spans="1:34" ht="13.5" customHeight="1">
      <c r="A27" s="417"/>
      <c r="B27" s="323"/>
      <c r="C27" s="106"/>
      <c r="D27" s="106"/>
      <c r="E27" s="106"/>
      <c r="F27" s="106"/>
      <c r="G27" s="114"/>
      <c r="H27" s="114"/>
      <c r="I27" s="106"/>
      <c r="J27" s="106"/>
      <c r="K27" s="106"/>
      <c r="L27" s="106"/>
      <c r="M27" s="320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321"/>
      <c r="Z27" s="321"/>
      <c r="AA27" s="106"/>
      <c r="AB27" s="106"/>
      <c r="AC27" s="106"/>
      <c r="AD27" s="106"/>
      <c r="AE27" s="106"/>
      <c r="AF27" s="106"/>
      <c r="AG27" s="106"/>
      <c r="AH27" s="106"/>
    </row>
    <row r="28" spans="1:2" ht="13.5" customHeight="1">
      <c r="A28" s="417"/>
      <c r="B28" s="323"/>
    </row>
    <row r="29" ht="13.5" customHeight="1"/>
    <row r="30" ht="13.5" customHeight="1"/>
    <row r="31" ht="13.5" customHeight="1"/>
    <row r="32" ht="13.5" customHeight="1"/>
    <row r="33" ht="13.5" customHeight="1">
      <c r="A33" s="98"/>
    </row>
    <row r="34" ht="13.5" customHeight="1">
      <c r="A34" s="98"/>
    </row>
    <row r="35" ht="13.5" customHeight="1">
      <c r="A35" s="98"/>
    </row>
    <row r="36" ht="13.5" customHeight="1">
      <c r="A36" s="98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</sheetData>
  <mergeCells count="19">
    <mergeCell ref="A4:B5"/>
    <mergeCell ref="C4:I5"/>
    <mergeCell ref="A1:R1"/>
    <mergeCell ref="A2:R2"/>
    <mergeCell ref="A3:R3"/>
    <mergeCell ref="K4:L5"/>
    <mergeCell ref="M4:N5"/>
    <mergeCell ref="O4:Z4"/>
    <mergeCell ref="O5:S5"/>
    <mergeCell ref="T5:W5"/>
    <mergeCell ref="X5:Z5"/>
    <mergeCell ref="AG6:AG10"/>
    <mergeCell ref="AA8:AB8"/>
    <mergeCell ref="AC8:AD8"/>
    <mergeCell ref="AA6:AD6"/>
    <mergeCell ref="AA9:AB9"/>
    <mergeCell ref="AC9:AD9"/>
    <mergeCell ref="AE6:AE10"/>
    <mergeCell ref="AF6:AF10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82"/>
  <headerFooter alignWithMargins="0">
    <oddFooter>&amp;L&amp;"Helvetica,Regular"&amp;8&amp;F
&amp;D&amp;R&amp;"Helvetica,Regular"&amp;8Profilés &amp;A
Page &amp;P/&amp;N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="75" zoomScaleNormal="75" workbookViewId="0" topLeftCell="A1">
      <selection activeCell="AE5" sqref="AE5"/>
    </sheetView>
  </sheetViews>
  <sheetFormatPr defaultColWidth="9.00390625" defaultRowHeight="12.75"/>
  <cols>
    <col min="1" max="1" width="16.00390625" style="422" customWidth="1"/>
    <col min="2" max="2" width="4.875" style="224" customWidth="1"/>
    <col min="3" max="4" width="5.25390625" style="224" customWidth="1"/>
    <col min="5" max="7" width="4.375" style="224" customWidth="1"/>
    <col min="8" max="8" width="4.875" style="224" customWidth="1"/>
    <col min="9" max="10" width="5.25390625" style="224" customWidth="1"/>
    <col min="11" max="11" width="3.875" style="224" customWidth="1"/>
    <col min="12" max="12" width="4.875" style="224" customWidth="1"/>
    <col min="13" max="13" width="5.125" style="224" customWidth="1"/>
    <col min="14" max="15" width="4.875" style="224" customWidth="1"/>
    <col min="16" max="16" width="14.25390625" style="422" customWidth="1"/>
    <col min="17" max="17" width="4.125" style="224" customWidth="1"/>
    <col min="18" max="18" width="5.25390625" style="224" customWidth="1"/>
    <col min="19" max="20" width="4.625" style="224" bestFit="1" customWidth="1"/>
    <col min="21" max="21" width="4.00390625" style="224" bestFit="1" customWidth="1"/>
    <col min="22" max="22" width="5.375" style="224" bestFit="1" customWidth="1"/>
    <col min="23" max="25" width="5.75390625" style="224" bestFit="1" customWidth="1"/>
    <col min="26" max="26" width="4.875" style="224" customWidth="1"/>
    <col min="27" max="27" width="4.625" style="224" customWidth="1"/>
    <col min="28" max="28" width="6.125" style="224" bestFit="1" customWidth="1"/>
    <col min="29" max="29" width="6.375" style="224" bestFit="1" customWidth="1"/>
    <col min="30" max="35" width="3.625" style="224" customWidth="1"/>
    <col min="36" max="38" width="2.75390625" style="224" customWidth="1"/>
    <col min="39" max="39" width="3.375" style="224" customWidth="1"/>
    <col min="40" max="16384" width="10.75390625" style="224" customWidth="1"/>
  </cols>
  <sheetData>
    <row r="1" spans="1:20" ht="64.5" customHeight="1">
      <c r="A1" s="1266" t="s">
        <v>830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1072"/>
    </row>
    <row r="2" spans="1:20" ht="58.5" customHeight="1">
      <c r="A2" s="1266" t="s">
        <v>646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</row>
    <row r="3" spans="1:20" ht="60" customHeight="1" thickBot="1">
      <c r="A3" s="1267" t="s">
        <v>2105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</row>
    <row r="4" spans="1:29" ht="27.75" customHeight="1" thickBot="1" thickTop="1">
      <c r="A4" s="1131" t="s">
        <v>2154</v>
      </c>
      <c r="B4" s="1163"/>
      <c r="C4" s="1131" t="s">
        <v>2155</v>
      </c>
      <c r="D4" s="1173"/>
      <c r="E4" s="1173"/>
      <c r="F4" s="1173"/>
      <c r="G4" s="1163"/>
      <c r="H4" s="1252"/>
      <c r="I4" s="1240" t="s">
        <v>779</v>
      </c>
      <c r="J4" s="1173"/>
      <c r="K4" s="1173"/>
      <c r="L4" s="1173"/>
      <c r="M4" s="1163"/>
      <c r="N4" s="1131" t="s">
        <v>780</v>
      </c>
      <c r="O4" s="1163"/>
      <c r="P4" s="1131" t="s">
        <v>2154</v>
      </c>
      <c r="Q4" s="1173"/>
      <c r="R4" s="1240" t="s">
        <v>43</v>
      </c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63"/>
    </row>
    <row r="5" spans="1:29" ht="45" customHeight="1" thickBot="1" thickTop="1">
      <c r="A5" s="1164"/>
      <c r="B5" s="1165"/>
      <c r="C5" s="1164"/>
      <c r="D5" s="1167"/>
      <c r="E5" s="1167"/>
      <c r="F5" s="1167"/>
      <c r="G5" s="1165"/>
      <c r="H5" s="1253"/>
      <c r="I5" s="1164"/>
      <c r="J5" s="1167"/>
      <c r="K5" s="1167"/>
      <c r="L5" s="1167"/>
      <c r="M5" s="1165"/>
      <c r="N5" s="1164"/>
      <c r="O5" s="1165"/>
      <c r="P5" s="1164"/>
      <c r="Q5" s="1167"/>
      <c r="R5" s="1256" t="s">
        <v>758</v>
      </c>
      <c r="S5" s="1171"/>
      <c r="T5" s="1171"/>
      <c r="U5" s="1171"/>
      <c r="V5" s="1172"/>
      <c r="W5" s="1139" t="s">
        <v>1794</v>
      </c>
      <c r="X5" s="1254"/>
      <c r="Y5" s="1254"/>
      <c r="Z5" s="1255"/>
      <c r="AA5" s="1256"/>
      <c r="AB5" s="1171"/>
      <c r="AC5" s="1172"/>
    </row>
    <row r="6" spans="1:39" s="418" customFormat="1" ht="13.5" customHeight="1" thickTop="1">
      <c r="A6" s="356"/>
      <c r="B6" s="357"/>
      <c r="C6" s="358"/>
      <c r="D6" s="358"/>
      <c r="E6" s="358"/>
      <c r="F6" s="358"/>
      <c r="G6" s="359"/>
      <c r="H6" s="359"/>
      <c r="I6" s="358"/>
      <c r="J6" s="358"/>
      <c r="K6" s="358"/>
      <c r="L6" s="358"/>
      <c r="M6" s="359"/>
      <c r="N6" s="358"/>
      <c r="O6" s="358"/>
      <c r="P6" s="360"/>
      <c r="Q6" s="359"/>
      <c r="R6" s="358"/>
      <c r="S6" s="358"/>
      <c r="T6" s="358"/>
      <c r="U6" s="358"/>
      <c r="V6" s="359"/>
      <c r="W6" s="358"/>
      <c r="X6" s="358"/>
      <c r="Y6" s="358"/>
      <c r="Z6" s="359"/>
      <c r="AA6" s="358"/>
      <c r="AB6" s="358"/>
      <c r="AC6" s="361"/>
      <c r="AD6" s="362"/>
      <c r="AE6" s="288"/>
      <c r="AF6" s="288" t="s">
        <v>398</v>
      </c>
      <c r="AG6" s="288"/>
      <c r="AH6" s="288"/>
      <c r="AI6" s="289"/>
      <c r="AJ6" s="1077" t="s">
        <v>2841</v>
      </c>
      <c r="AK6" s="1083" t="s">
        <v>1011</v>
      </c>
      <c r="AL6" s="1083" t="s">
        <v>1012</v>
      </c>
      <c r="AM6" s="292"/>
    </row>
    <row r="7" spans="1:39" s="418" customFormat="1" ht="13.5" customHeight="1">
      <c r="A7" s="363"/>
      <c r="B7" s="364"/>
      <c r="C7" s="302"/>
      <c r="D7" s="302"/>
      <c r="E7" s="302"/>
      <c r="F7" s="302"/>
      <c r="G7" s="301"/>
      <c r="H7" s="301"/>
      <c r="I7" s="302"/>
      <c r="J7" s="302"/>
      <c r="K7" s="302"/>
      <c r="L7" s="302"/>
      <c r="M7" s="301"/>
      <c r="N7" s="302"/>
      <c r="O7" s="302"/>
      <c r="P7" s="303"/>
      <c r="Q7" s="301"/>
      <c r="R7" s="302"/>
      <c r="S7" s="302"/>
      <c r="T7" s="302"/>
      <c r="U7" s="302"/>
      <c r="V7" s="301"/>
      <c r="W7" s="302"/>
      <c r="X7" s="302"/>
      <c r="Y7" s="302"/>
      <c r="Z7" s="301"/>
      <c r="AA7" s="302"/>
      <c r="AB7" s="302"/>
      <c r="AC7" s="365"/>
      <c r="AD7" s="366"/>
      <c r="AE7" s="298"/>
      <c r="AF7" s="367"/>
      <c r="AG7" s="298"/>
      <c r="AH7" s="298"/>
      <c r="AI7" s="300"/>
      <c r="AJ7" s="1077"/>
      <c r="AK7" s="1083"/>
      <c r="AL7" s="1083"/>
      <c r="AM7" s="368"/>
    </row>
    <row r="8" spans="1:39" s="418" customFormat="1" ht="13.5" customHeight="1">
      <c r="A8" s="363"/>
      <c r="B8" s="364" t="s">
        <v>400</v>
      </c>
      <c r="C8" s="302" t="s">
        <v>401</v>
      </c>
      <c r="D8" s="302" t="s">
        <v>402</v>
      </c>
      <c r="E8" s="302" t="s">
        <v>1890</v>
      </c>
      <c r="F8" s="302" t="s">
        <v>1891</v>
      </c>
      <c r="G8" s="301" t="s">
        <v>405</v>
      </c>
      <c r="H8" s="301" t="s">
        <v>406</v>
      </c>
      <c r="I8" s="302" t="s">
        <v>1892</v>
      </c>
      <c r="J8" s="302" t="s">
        <v>408</v>
      </c>
      <c r="K8" s="302" t="s">
        <v>409</v>
      </c>
      <c r="L8" s="369" t="s">
        <v>1893</v>
      </c>
      <c r="M8" s="301" t="s">
        <v>1894</v>
      </c>
      <c r="N8" s="302" t="s">
        <v>1895</v>
      </c>
      <c r="O8" s="302" t="s">
        <v>1896</v>
      </c>
      <c r="P8" s="303"/>
      <c r="Q8" s="301" t="s">
        <v>400</v>
      </c>
      <c r="R8" s="302" t="s">
        <v>1897</v>
      </c>
      <c r="S8" s="302" t="s">
        <v>1898</v>
      </c>
      <c r="T8" s="302" t="s">
        <v>1181</v>
      </c>
      <c r="U8" s="302" t="s">
        <v>1899</v>
      </c>
      <c r="V8" s="301" t="s">
        <v>1900</v>
      </c>
      <c r="W8" s="302" t="s">
        <v>1901</v>
      </c>
      <c r="X8" s="302" t="s">
        <v>1902</v>
      </c>
      <c r="Y8" s="302" t="s">
        <v>1182</v>
      </c>
      <c r="Z8" s="301" t="s">
        <v>839</v>
      </c>
      <c r="AA8" s="302" t="s">
        <v>840</v>
      </c>
      <c r="AB8" s="302" t="s">
        <v>841</v>
      </c>
      <c r="AC8" s="365" t="s">
        <v>2677</v>
      </c>
      <c r="AD8" s="370"/>
      <c r="AE8" s="292" t="s">
        <v>423</v>
      </c>
      <c r="AF8" s="293"/>
      <c r="AG8" s="292"/>
      <c r="AH8" s="292" t="s">
        <v>423</v>
      </c>
      <c r="AI8" s="371"/>
      <c r="AJ8" s="1077"/>
      <c r="AK8" s="1083"/>
      <c r="AL8" s="1083"/>
      <c r="AM8" s="292"/>
    </row>
    <row r="9" spans="1:39" s="418" customFormat="1" ht="13.5" customHeight="1">
      <c r="A9" s="363"/>
      <c r="B9" s="364" t="s">
        <v>2371</v>
      </c>
      <c r="C9" s="302" t="s">
        <v>2372</v>
      </c>
      <c r="D9" s="302" t="s">
        <v>2373</v>
      </c>
      <c r="E9" s="302" t="s">
        <v>2373</v>
      </c>
      <c r="F9" s="302" t="s">
        <v>2373</v>
      </c>
      <c r="G9" s="301" t="s">
        <v>2373</v>
      </c>
      <c r="H9" s="301" t="s">
        <v>2845</v>
      </c>
      <c r="I9" s="302" t="s">
        <v>2373</v>
      </c>
      <c r="J9" s="302" t="s">
        <v>2373</v>
      </c>
      <c r="K9" s="302"/>
      <c r="L9" s="302" t="s">
        <v>2373</v>
      </c>
      <c r="M9" s="301" t="s">
        <v>2373</v>
      </c>
      <c r="N9" s="302" t="s">
        <v>2374</v>
      </c>
      <c r="O9" s="302" t="s">
        <v>2375</v>
      </c>
      <c r="P9" s="303"/>
      <c r="Q9" s="301" t="s">
        <v>2371</v>
      </c>
      <c r="R9" s="302" t="s">
        <v>2846</v>
      </c>
      <c r="S9" s="302" t="s">
        <v>2847</v>
      </c>
      <c r="T9" s="302" t="s">
        <v>2847</v>
      </c>
      <c r="U9" s="302" t="s">
        <v>2373</v>
      </c>
      <c r="V9" s="301" t="s">
        <v>2845</v>
      </c>
      <c r="W9" s="302" t="s">
        <v>2678</v>
      </c>
      <c r="X9" s="302" t="s">
        <v>2847</v>
      </c>
      <c r="Y9" s="302" t="s">
        <v>2847</v>
      </c>
      <c r="Z9" s="301" t="s">
        <v>2373</v>
      </c>
      <c r="AA9" s="302" t="s">
        <v>2373</v>
      </c>
      <c r="AB9" s="302" t="s">
        <v>2678</v>
      </c>
      <c r="AC9" s="365" t="s">
        <v>2679</v>
      </c>
      <c r="AD9" s="380"/>
      <c r="AE9" s="381" t="s">
        <v>2377</v>
      </c>
      <c r="AF9" s="382"/>
      <c r="AG9" s="381"/>
      <c r="AH9" s="381" t="s">
        <v>2378</v>
      </c>
      <c r="AI9" s="383"/>
      <c r="AJ9" s="1077"/>
      <c r="AK9" s="1083"/>
      <c r="AL9" s="1083"/>
      <c r="AM9" s="292"/>
    </row>
    <row r="10" spans="1:39" s="418" customFormat="1" ht="13.5" customHeight="1" thickBot="1">
      <c r="A10" s="373"/>
      <c r="B10" s="374"/>
      <c r="C10" s="375"/>
      <c r="D10" s="375"/>
      <c r="E10" s="375"/>
      <c r="F10" s="375"/>
      <c r="G10" s="376"/>
      <c r="H10" s="623" t="s">
        <v>2680</v>
      </c>
      <c r="I10" s="375"/>
      <c r="J10" s="375"/>
      <c r="K10" s="375"/>
      <c r="L10" s="375"/>
      <c r="M10" s="376"/>
      <c r="N10" s="375"/>
      <c r="O10" s="375"/>
      <c r="P10" s="377"/>
      <c r="Q10" s="376"/>
      <c r="R10" s="634" t="s">
        <v>2682</v>
      </c>
      <c r="S10" s="624" t="s">
        <v>2681</v>
      </c>
      <c r="T10" s="624" t="s">
        <v>2681</v>
      </c>
      <c r="U10" s="624" t="s">
        <v>1798</v>
      </c>
      <c r="V10" s="625" t="s">
        <v>2680</v>
      </c>
      <c r="W10" s="634" t="s">
        <v>2682</v>
      </c>
      <c r="X10" s="624" t="s">
        <v>2681</v>
      </c>
      <c r="Y10" s="624" t="s">
        <v>2681</v>
      </c>
      <c r="Z10" s="625" t="s">
        <v>1798</v>
      </c>
      <c r="AA10" s="375"/>
      <c r="AB10" s="624" t="s">
        <v>2682</v>
      </c>
      <c r="AC10" s="635" t="s">
        <v>2683</v>
      </c>
      <c r="AD10" s="312" t="s">
        <v>2151</v>
      </c>
      <c r="AE10" s="310" t="s">
        <v>2152</v>
      </c>
      <c r="AF10" s="310" t="s">
        <v>2153</v>
      </c>
      <c r="AG10" s="310" t="s">
        <v>2151</v>
      </c>
      <c r="AH10" s="310" t="s">
        <v>2152</v>
      </c>
      <c r="AI10" s="419" t="s">
        <v>2153</v>
      </c>
      <c r="AJ10" s="1078"/>
      <c r="AK10" s="1084"/>
      <c r="AL10" s="1084"/>
      <c r="AM10" s="292"/>
    </row>
    <row r="11" spans="1:39" s="421" customFormat="1" ht="13.5" customHeight="1" thickTop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</row>
    <row r="12" spans="1:39" ht="13.5" customHeight="1">
      <c r="A12" s="636" t="s">
        <v>2721</v>
      </c>
      <c r="B12" s="637">
        <v>23</v>
      </c>
      <c r="C12" s="219">
        <v>152.4</v>
      </c>
      <c r="D12" s="219">
        <v>152.2</v>
      </c>
      <c r="E12" s="219">
        <v>5.8</v>
      </c>
      <c r="F12" s="219">
        <v>6.8</v>
      </c>
      <c r="G12" s="220">
        <v>7.6</v>
      </c>
      <c r="H12" s="220">
        <v>29.25</v>
      </c>
      <c r="I12" s="219">
        <v>138.8</v>
      </c>
      <c r="J12" s="219">
        <v>123.6</v>
      </c>
      <c r="K12" s="219" t="s">
        <v>631</v>
      </c>
      <c r="L12" s="219">
        <v>72</v>
      </c>
      <c r="M12" s="220">
        <v>76</v>
      </c>
      <c r="N12" s="638">
        <v>0.89</v>
      </c>
      <c r="O12" s="219">
        <v>38.72</v>
      </c>
      <c r="P12" s="221" t="s">
        <v>1841</v>
      </c>
      <c r="Q12" s="220">
        <v>23</v>
      </c>
      <c r="R12" s="219">
        <v>1250</v>
      </c>
      <c r="S12" s="639">
        <v>164</v>
      </c>
      <c r="T12" s="639">
        <v>182</v>
      </c>
      <c r="U12" s="640">
        <v>6.54</v>
      </c>
      <c r="V12" s="220">
        <v>9.97</v>
      </c>
      <c r="W12" s="219">
        <v>399.9</v>
      </c>
      <c r="X12" s="219">
        <v>52.55</v>
      </c>
      <c r="Y12" s="219">
        <v>80.16</v>
      </c>
      <c r="Z12" s="641">
        <v>3.7</v>
      </c>
      <c r="AA12" s="639">
        <v>28.3</v>
      </c>
      <c r="AB12" s="219">
        <v>4.86</v>
      </c>
      <c r="AC12" s="223">
        <v>21.18</v>
      </c>
      <c r="AD12" s="222">
        <v>3</v>
      </c>
      <c r="AE12" s="219">
        <v>3</v>
      </c>
      <c r="AF12" s="220" t="s">
        <v>627</v>
      </c>
      <c r="AG12" s="241">
        <v>3</v>
      </c>
      <c r="AH12" s="219">
        <v>3</v>
      </c>
      <c r="AI12" s="223" t="s">
        <v>627</v>
      </c>
      <c r="AJ12" s="642" t="s">
        <v>2648</v>
      </c>
      <c r="AK12" s="218" t="s">
        <v>2648</v>
      </c>
      <c r="AL12" s="218" t="s">
        <v>2648</v>
      </c>
      <c r="AM12" s="271"/>
    </row>
    <row r="13" spans="1:39" ht="13.5" customHeight="1">
      <c r="A13" s="492" t="s">
        <v>2722</v>
      </c>
      <c r="B13" s="643">
        <v>30</v>
      </c>
      <c r="C13" s="82">
        <v>157.6</v>
      </c>
      <c r="D13" s="83">
        <v>152.9</v>
      </c>
      <c r="E13" s="83">
        <v>6.5</v>
      </c>
      <c r="F13" s="83">
        <v>9.4</v>
      </c>
      <c r="G13" s="84">
        <v>7.6</v>
      </c>
      <c r="H13" s="225">
        <v>38.26</v>
      </c>
      <c r="I13" s="219">
        <v>138.8</v>
      </c>
      <c r="J13" s="219">
        <v>123.6</v>
      </c>
      <c r="K13" s="219" t="s">
        <v>631</v>
      </c>
      <c r="L13" s="219">
        <v>72</v>
      </c>
      <c r="M13" s="220">
        <v>76</v>
      </c>
      <c r="N13" s="638">
        <v>0.9</v>
      </c>
      <c r="O13" s="219">
        <v>29.99</v>
      </c>
      <c r="P13" s="226" t="s">
        <v>1842</v>
      </c>
      <c r="Q13" s="220">
        <v>30</v>
      </c>
      <c r="R13" s="219">
        <v>1748</v>
      </c>
      <c r="S13" s="219">
        <v>221.8</v>
      </c>
      <c r="T13" s="219">
        <v>247.7</v>
      </c>
      <c r="U13" s="640">
        <v>6.76</v>
      </c>
      <c r="V13" s="220">
        <v>11.56</v>
      </c>
      <c r="W13" s="219">
        <v>560.5</v>
      </c>
      <c r="X13" s="219">
        <v>73.31</v>
      </c>
      <c r="Y13" s="219">
        <v>111.6</v>
      </c>
      <c r="Z13" s="641">
        <v>3.83</v>
      </c>
      <c r="AA13" s="639">
        <v>34.2</v>
      </c>
      <c r="AB13" s="219">
        <v>10.67</v>
      </c>
      <c r="AC13" s="223">
        <v>30.75</v>
      </c>
      <c r="AD13" s="222">
        <v>1</v>
      </c>
      <c r="AE13" s="219">
        <v>1</v>
      </c>
      <c r="AF13" s="220" t="s">
        <v>627</v>
      </c>
      <c r="AG13" s="241">
        <v>1</v>
      </c>
      <c r="AH13" s="219">
        <v>1</v>
      </c>
      <c r="AI13" s="223" t="s">
        <v>627</v>
      </c>
      <c r="AJ13" s="644" t="s">
        <v>2648</v>
      </c>
      <c r="AK13" s="225" t="s">
        <v>2648</v>
      </c>
      <c r="AL13" s="225" t="s">
        <v>2648</v>
      </c>
      <c r="AM13" s="271"/>
    </row>
    <row r="14" spans="1:39" ht="13.5" customHeight="1">
      <c r="A14" s="492" t="s">
        <v>2723</v>
      </c>
      <c r="B14" s="643">
        <v>37</v>
      </c>
      <c r="C14" s="82">
        <v>161.8</v>
      </c>
      <c r="D14" s="83">
        <v>154.4</v>
      </c>
      <c r="E14" s="83">
        <v>8</v>
      </c>
      <c r="F14" s="83">
        <v>11.5</v>
      </c>
      <c r="G14" s="84">
        <v>7.6</v>
      </c>
      <c r="H14" s="225">
        <v>47.11</v>
      </c>
      <c r="I14" s="219">
        <v>138.8</v>
      </c>
      <c r="J14" s="219">
        <v>123.6</v>
      </c>
      <c r="K14" s="219" t="s">
        <v>631</v>
      </c>
      <c r="L14" s="219">
        <v>74</v>
      </c>
      <c r="M14" s="220">
        <v>78</v>
      </c>
      <c r="N14" s="638">
        <v>0.91</v>
      </c>
      <c r="O14" s="219">
        <v>24.66</v>
      </c>
      <c r="P14" s="226" t="s">
        <v>1843</v>
      </c>
      <c r="Q14" s="220">
        <v>37</v>
      </c>
      <c r="R14" s="219">
        <v>2210</v>
      </c>
      <c r="S14" s="219">
        <v>273.2</v>
      </c>
      <c r="T14" s="219">
        <v>308.8</v>
      </c>
      <c r="U14" s="640">
        <v>6.85</v>
      </c>
      <c r="V14" s="220">
        <v>14.27</v>
      </c>
      <c r="W14" s="219">
        <v>706.2</v>
      </c>
      <c r="X14" s="219">
        <v>91.48</v>
      </c>
      <c r="Y14" s="219">
        <v>139.6</v>
      </c>
      <c r="Z14" s="641">
        <v>3.87</v>
      </c>
      <c r="AA14" s="639">
        <v>39.9</v>
      </c>
      <c r="AB14" s="219">
        <v>19.49</v>
      </c>
      <c r="AC14" s="223">
        <v>39.84</v>
      </c>
      <c r="AD14" s="222">
        <v>1</v>
      </c>
      <c r="AE14" s="219">
        <v>1</v>
      </c>
      <c r="AF14" s="220" t="s">
        <v>627</v>
      </c>
      <c r="AG14" s="241">
        <v>1</v>
      </c>
      <c r="AH14" s="219">
        <v>1</v>
      </c>
      <c r="AI14" s="223" t="s">
        <v>627</v>
      </c>
      <c r="AJ14" s="644" t="s">
        <v>2648</v>
      </c>
      <c r="AK14" s="225" t="s">
        <v>2648</v>
      </c>
      <c r="AL14" s="225" t="s">
        <v>2648</v>
      </c>
      <c r="AM14" s="271"/>
    </row>
    <row r="15" spans="1:39" ht="13.5" customHeight="1">
      <c r="A15" s="492" t="s">
        <v>2724</v>
      </c>
      <c r="B15" s="643">
        <v>46.1</v>
      </c>
      <c r="C15" s="82">
        <v>203.2</v>
      </c>
      <c r="D15" s="83">
        <v>203.6</v>
      </c>
      <c r="E15" s="83">
        <v>7.2</v>
      </c>
      <c r="F15" s="83">
        <v>11</v>
      </c>
      <c r="G15" s="84">
        <v>10.2</v>
      </c>
      <c r="H15" s="225">
        <v>58.73</v>
      </c>
      <c r="I15" s="219">
        <v>181.2</v>
      </c>
      <c r="J15" s="219">
        <v>160.8</v>
      </c>
      <c r="K15" s="219" t="s">
        <v>634</v>
      </c>
      <c r="L15" s="219">
        <v>90</v>
      </c>
      <c r="M15" s="220">
        <v>104</v>
      </c>
      <c r="N15" s="638">
        <v>1.19</v>
      </c>
      <c r="O15" s="219">
        <v>25.79</v>
      </c>
      <c r="P15" s="226" t="s">
        <v>1844</v>
      </c>
      <c r="Q15" s="220">
        <v>46.1</v>
      </c>
      <c r="R15" s="219">
        <v>4568</v>
      </c>
      <c r="S15" s="219">
        <v>449.6</v>
      </c>
      <c r="T15" s="219">
        <v>497.4</v>
      </c>
      <c r="U15" s="640">
        <v>8.82</v>
      </c>
      <c r="V15" s="220">
        <v>16.98</v>
      </c>
      <c r="W15" s="219">
        <v>1548</v>
      </c>
      <c r="X15" s="219">
        <v>152.1</v>
      </c>
      <c r="Y15" s="219">
        <v>230.9</v>
      </c>
      <c r="Z15" s="641">
        <v>5.13</v>
      </c>
      <c r="AA15" s="639">
        <v>41.2</v>
      </c>
      <c r="AB15" s="219">
        <v>22.34</v>
      </c>
      <c r="AC15" s="223">
        <v>142.9</v>
      </c>
      <c r="AD15" s="222">
        <v>1</v>
      </c>
      <c r="AE15" s="219">
        <v>3</v>
      </c>
      <c r="AF15" s="220" t="s">
        <v>627</v>
      </c>
      <c r="AG15" s="241">
        <v>1</v>
      </c>
      <c r="AH15" s="219">
        <v>3</v>
      </c>
      <c r="AI15" s="223" t="s">
        <v>627</v>
      </c>
      <c r="AJ15" s="644" t="s">
        <v>2648</v>
      </c>
      <c r="AK15" s="225" t="s">
        <v>2648</v>
      </c>
      <c r="AL15" s="225" t="s">
        <v>2648</v>
      </c>
      <c r="AM15" s="271"/>
    </row>
    <row r="16" spans="1:39" ht="13.5" customHeight="1">
      <c r="A16" s="492" t="s">
        <v>2725</v>
      </c>
      <c r="B16" s="643">
        <v>52</v>
      </c>
      <c r="C16" s="82">
        <v>206.2</v>
      </c>
      <c r="D16" s="83">
        <v>204.3</v>
      </c>
      <c r="E16" s="83">
        <v>7.9</v>
      </c>
      <c r="F16" s="83">
        <v>12.5</v>
      </c>
      <c r="G16" s="84">
        <v>10.2</v>
      </c>
      <c r="H16" s="225">
        <v>66.28</v>
      </c>
      <c r="I16" s="219">
        <v>181.2</v>
      </c>
      <c r="J16" s="219">
        <v>160.8</v>
      </c>
      <c r="K16" s="219" t="s">
        <v>634</v>
      </c>
      <c r="L16" s="219">
        <v>90</v>
      </c>
      <c r="M16" s="220">
        <v>104</v>
      </c>
      <c r="N16" s="638">
        <v>1.2</v>
      </c>
      <c r="O16" s="219">
        <v>22.99</v>
      </c>
      <c r="P16" s="226" t="s">
        <v>1845</v>
      </c>
      <c r="Q16" s="220">
        <v>52</v>
      </c>
      <c r="R16" s="219">
        <v>5259</v>
      </c>
      <c r="S16" s="219">
        <v>510.1</v>
      </c>
      <c r="T16" s="219">
        <v>567.4</v>
      </c>
      <c r="U16" s="640">
        <v>8.91</v>
      </c>
      <c r="V16" s="220">
        <v>18.75</v>
      </c>
      <c r="W16" s="219">
        <v>1778</v>
      </c>
      <c r="X16" s="639">
        <v>174</v>
      </c>
      <c r="Y16" s="219">
        <v>264.2</v>
      </c>
      <c r="Z16" s="641">
        <v>5.18</v>
      </c>
      <c r="AA16" s="639">
        <v>44.9</v>
      </c>
      <c r="AB16" s="219">
        <v>31.97</v>
      </c>
      <c r="AC16" s="223">
        <v>166.6</v>
      </c>
      <c r="AD16" s="222">
        <v>1</v>
      </c>
      <c r="AE16" s="219">
        <v>2</v>
      </c>
      <c r="AF16" s="220" t="s">
        <v>627</v>
      </c>
      <c r="AG16" s="241">
        <v>1</v>
      </c>
      <c r="AH16" s="219">
        <v>2</v>
      </c>
      <c r="AI16" s="223" t="s">
        <v>627</v>
      </c>
      <c r="AJ16" s="644" t="s">
        <v>2648</v>
      </c>
      <c r="AK16" s="225" t="s">
        <v>2648</v>
      </c>
      <c r="AL16" s="225" t="s">
        <v>2648</v>
      </c>
      <c r="AM16" s="271"/>
    </row>
    <row r="17" spans="1:39" ht="13.5" customHeight="1">
      <c r="A17" s="492" t="s">
        <v>2726</v>
      </c>
      <c r="B17" s="643">
        <v>60</v>
      </c>
      <c r="C17" s="82">
        <v>209.6</v>
      </c>
      <c r="D17" s="83">
        <v>205.8</v>
      </c>
      <c r="E17" s="83">
        <v>9.4</v>
      </c>
      <c r="F17" s="83">
        <v>14.2</v>
      </c>
      <c r="G17" s="84">
        <v>10.2</v>
      </c>
      <c r="H17" s="225">
        <v>76.37</v>
      </c>
      <c r="I17" s="219">
        <v>181.2</v>
      </c>
      <c r="J17" s="219">
        <v>160.8</v>
      </c>
      <c r="K17" s="219" t="s">
        <v>634</v>
      </c>
      <c r="L17" s="219">
        <v>90</v>
      </c>
      <c r="M17" s="220">
        <v>106</v>
      </c>
      <c r="N17" s="638">
        <v>1.21</v>
      </c>
      <c r="O17" s="219">
        <v>20.12</v>
      </c>
      <c r="P17" s="226" t="s">
        <v>1846</v>
      </c>
      <c r="Q17" s="220">
        <v>60</v>
      </c>
      <c r="R17" s="219">
        <v>6125</v>
      </c>
      <c r="S17" s="219">
        <v>584.4</v>
      </c>
      <c r="T17" s="219">
        <v>656.1</v>
      </c>
      <c r="U17" s="640">
        <v>8.96</v>
      </c>
      <c r="V17" s="220">
        <v>22.16</v>
      </c>
      <c r="W17" s="219">
        <v>2065</v>
      </c>
      <c r="X17" s="219">
        <v>200.6</v>
      </c>
      <c r="Y17" s="219">
        <v>305.3</v>
      </c>
      <c r="Z17" s="641">
        <v>5.2</v>
      </c>
      <c r="AA17" s="639">
        <v>49.8</v>
      </c>
      <c r="AB17" s="219">
        <v>47.78</v>
      </c>
      <c r="AC17" s="223">
        <v>196.9</v>
      </c>
      <c r="AD17" s="222">
        <v>1</v>
      </c>
      <c r="AE17" s="219">
        <v>1</v>
      </c>
      <c r="AF17" s="220" t="s">
        <v>627</v>
      </c>
      <c r="AG17" s="241">
        <v>1</v>
      </c>
      <c r="AH17" s="219">
        <v>1</v>
      </c>
      <c r="AI17" s="223" t="s">
        <v>627</v>
      </c>
      <c r="AJ17" s="644" t="s">
        <v>2648</v>
      </c>
      <c r="AK17" s="225" t="s">
        <v>2648</v>
      </c>
      <c r="AL17" s="225" t="s">
        <v>2648</v>
      </c>
      <c r="AM17" s="271"/>
    </row>
    <row r="18" spans="1:39" ht="13.5" customHeight="1">
      <c r="A18" s="492" t="s">
        <v>2727</v>
      </c>
      <c r="B18" s="643">
        <v>71</v>
      </c>
      <c r="C18" s="82">
        <v>215.8</v>
      </c>
      <c r="D18" s="83">
        <v>206.4</v>
      </c>
      <c r="E18" s="83">
        <v>10</v>
      </c>
      <c r="F18" s="83">
        <v>17.3</v>
      </c>
      <c r="G18" s="84">
        <v>10.2</v>
      </c>
      <c r="H18" s="225">
        <v>90.43</v>
      </c>
      <c r="I18" s="219">
        <v>181.2</v>
      </c>
      <c r="J18" s="219">
        <v>160.8</v>
      </c>
      <c r="K18" s="219" t="s">
        <v>634</v>
      </c>
      <c r="L18" s="219">
        <v>92</v>
      </c>
      <c r="M18" s="220">
        <v>106</v>
      </c>
      <c r="N18" s="638">
        <v>1.22</v>
      </c>
      <c r="O18" s="219">
        <v>17.18</v>
      </c>
      <c r="P18" s="226" t="s">
        <v>1847</v>
      </c>
      <c r="Q18" s="220">
        <v>71</v>
      </c>
      <c r="R18" s="219">
        <v>7618</v>
      </c>
      <c r="S18" s="639">
        <v>706</v>
      </c>
      <c r="T18" s="219">
        <v>798.8</v>
      </c>
      <c r="U18" s="640">
        <v>9.18</v>
      </c>
      <c r="V18" s="220">
        <v>24.27</v>
      </c>
      <c r="W18" s="219">
        <v>2537</v>
      </c>
      <c r="X18" s="219">
        <v>245.9</v>
      </c>
      <c r="Y18" s="219">
        <v>373.7</v>
      </c>
      <c r="Z18" s="641">
        <v>5.3</v>
      </c>
      <c r="AA18" s="639">
        <v>56.6</v>
      </c>
      <c r="AB18" s="219">
        <v>80.63</v>
      </c>
      <c r="AC18" s="223">
        <v>249.7</v>
      </c>
      <c r="AD18" s="222">
        <v>1</v>
      </c>
      <c r="AE18" s="219">
        <v>1</v>
      </c>
      <c r="AF18" s="220" t="s">
        <v>627</v>
      </c>
      <c r="AG18" s="241">
        <v>1</v>
      </c>
      <c r="AH18" s="219">
        <v>1</v>
      </c>
      <c r="AI18" s="223" t="s">
        <v>627</v>
      </c>
      <c r="AJ18" s="644" t="s">
        <v>2648</v>
      </c>
      <c r="AK18" s="225" t="s">
        <v>2648</v>
      </c>
      <c r="AL18" s="225" t="s">
        <v>2648</v>
      </c>
      <c r="AM18" s="271"/>
    </row>
    <row r="19" spans="1:39" ht="13.5" customHeight="1">
      <c r="A19" s="492" t="s">
        <v>2728</v>
      </c>
      <c r="B19" s="643">
        <v>86.1</v>
      </c>
      <c r="C19" s="82">
        <v>222.2</v>
      </c>
      <c r="D19" s="83">
        <v>209.1</v>
      </c>
      <c r="E19" s="83">
        <v>12.7</v>
      </c>
      <c r="F19" s="83">
        <v>20.5</v>
      </c>
      <c r="G19" s="84">
        <v>10.2</v>
      </c>
      <c r="H19" s="225">
        <v>109.6</v>
      </c>
      <c r="I19" s="219">
        <v>181.2</v>
      </c>
      <c r="J19" s="219">
        <v>160.8</v>
      </c>
      <c r="K19" s="219" t="s">
        <v>634</v>
      </c>
      <c r="L19" s="219">
        <v>94</v>
      </c>
      <c r="M19" s="220">
        <v>110</v>
      </c>
      <c r="N19" s="638">
        <v>1.24</v>
      </c>
      <c r="O19" s="219">
        <v>14.38</v>
      </c>
      <c r="P19" s="226" t="s">
        <v>1848</v>
      </c>
      <c r="Q19" s="220">
        <v>86.1</v>
      </c>
      <c r="R19" s="219">
        <v>9449</v>
      </c>
      <c r="S19" s="219">
        <v>850.5</v>
      </c>
      <c r="T19" s="219">
        <v>976.7</v>
      </c>
      <c r="U19" s="640">
        <v>9.28</v>
      </c>
      <c r="V19" s="220">
        <v>30.69</v>
      </c>
      <c r="W19" s="219">
        <v>3127</v>
      </c>
      <c r="X19" s="219">
        <v>299.1</v>
      </c>
      <c r="Y19" s="219">
        <v>456.2</v>
      </c>
      <c r="Z19" s="641">
        <v>5.34</v>
      </c>
      <c r="AA19" s="639">
        <v>65.7</v>
      </c>
      <c r="AB19" s="219">
        <v>138.3</v>
      </c>
      <c r="AC19" s="223">
        <v>317.7</v>
      </c>
      <c r="AD19" s="222">
        <v>1</v>
      </c>
      <c r="AE19" s="219">
        <v>1</v>
      </c>
      <c r="AF19" s="220" t="s">
        <v>627</v>
      </c>
      <c r="AG19" s="241">
        <v>1</v>
      </c>
      <c r="AH19" s="219">
        <v>1</v>
      </c>
      <c r="AI19" s="223" t="s">
        <v>627</v>
      </c>
      <c r="AJ19" s="644" t="s">
        <v>2648</v>
      </c>
      <c r="AK19" s="225" t="s">
        <v>2648</v>
      </c>
      <c r="AL19" s="225" t="s">
        <v>2648</v>
      </c>
      <c r="AM19" s="271"/>
    </row>
    <row r="20" spans="1:39" ht="13.5" customHeight="1">
      <c r="A20" s="492" t="s">
        <v>2729</v>
      </c>
      <c r="B20" s="643">
        <v>73.1</v>
      </c>
      <c r="C20" s="82">
        <v>254.1</v>
      </c>
      <c r="D20" s="83">
        <v>254.6</v>
      </c>
      <c r="E20" s="83">
        <v>8.6</v>
      </c>
      <c r="F20" s="83">
        <v>14.2</v>
      </c>
      <c r="G20" s="84">
        <v>12.7</v>
      </c>
      <c r="H20" s="645">
        <v>93.1</v>
      </c>
      <c r="I20" s="219">
        <v>225.7</v>
      </c>
      <c r="J20" s="219">
        <v>200.3</v>
      </c>
      <c r="K20" s="219" t="s">
        <v>634</v>
      </c>
      <c r="L20" s="219">
        <v>100</v>
      </c>
      <c r="M20" s="220">
        <v>152</v>
      </c>
      <c r="N20" s="638">
        <v>1.49</v>
      </c>
      <c r="O20" s="219">
        <v>20.35</v>
      </c>
      <c r="P20" s="226" t="s">
        <v>1849</v>
      </c>
      <c r="Q20" s="220">
        <v>73.1</v>
      </c>
      <c r="R20" s="219">
        <v>11410</v>
      </c>
      <c r="S20" s="219">
        <v>897.9</v>
      </c>
      <c r="T20" s="219">
        <v>992.1</v>
      </c>
      <c r="U20" s="640">
        <v>11.07</v>
      </c>
      <c r="V20" s="220">
        <v>25.62</v>
      </c>
      <c r="W20" s="219">
        <v>3908</v>
      </c>
      <c r="X20" s="639">
        <v>307</v>
      </c>
      <c r="Y20" s="219">
        <v>465.4</v>
      </c>
      <c r="Z20" s="641">
        <v>6.48</v>
      </c>
      <c r="AA20" s="639">
        <v>51.9</v>
      </c>
      <c r="AB20" s="219">
        <v>57.74</v>
      </c>
      <c r="AC20" s="646">
        <v>562</v>
      </c>
      <c r="AD20" s="222">
        <v>1</v>
      </c>
      <c r="AE20" s="219">
        <v>3</v>
      </c>
      <c r="AF20" s="220">
        <v>3</v>
      </c>
      <c r="AG20" s="241">
        <v>1</v>
      </c>
      <c r="AH20" s="219">
        <v>3</v>
      </c>
      <c r="AI20" s="223">
        <v>3</v>
      </c>
      <c r="AJ20" s="225" t="s">
        <v>2648</v>
      </c>
      <c r="AK20" s="225" t="s">
        <v>1013</v>
      </c>
      <c r="AL20" s="225" t="s">
        <v>1013</v>
      </c>
      <c r="AM20" s="271"/>
    </row>
    <row r="21" spans="1:39" ht="13.5" customHeight="1">
      <c r="A21" s="492" t="s">
        <v>2730</v>
      </c>
      <c r="B21" s="643">
        <v>88.9</v>
      </c>
      <c r="C21" s="82">
        <v>260.3</v>
      </c>
      <c r="D21" s="83">
        <v>256.3</v>
      </c>
      <c r="E21" s="83">
        <v>10.3</v>
      </c>
      <c r="F21" s="83">
        <v>17.3</v>
      </c>
      <c r="G21" s="84">
        <v>12.7</v>
      </c>
      <c r="H21" s="225">
        <v>113.3</v>
      </c>
      <c r="I21" s="219">
        <v>225.7</v>
      </c>
      <c r="J21" s="219">
        <v>200.3</v>
      </c>
      <c r="K21" s="219" t="s">
        <v>634</v>
      </c>
      <c r="L21" s="219">
        <v>102</v>
      </c>
      <c r="M21" s="220">
        <v>154</v>
      </c>
      <c r="N21" s="638">
        <v>1.5</v>
      </c>
      <c r="O21" s="640">
        <v>16.9</v>
      </c>
      <c r="P21" s="226" t="s">
        <v>1850</v>
      </c>
      <c r="Q21" s="220">
        <v>88.9</v>
      </c>
      <c r="R21" s="219">
        <v>14270</v>
      </c>
      <c r="S21" s="219">
        <v>1096</v>
      </c>
      <c r="T21" s="219">
        <v>1224</v>
      </c>
      <c r="U21" s="640">
        <v>11.22</v>
      </c>
      <c r="V21" s="220">
        <v>30.81</v>
      </c>
      <c r="W21" s="219">
        <v>4857</v>
      </c>
      <c r="X21" s="639">
        <v>379</v>
      </c>
      <c r="Y21" s="219">
        <v>575.3</v>
      </c>
      <c r="Z21" s="641">
        <v>6.55</v>
      </c>
      <c r="AA21" s="639">
        <v>59.8</v>
      </c>
      <c r="AB21" s="219">
        <v>102.7</v>
      </c>
      <c r="AC21" s="223">
        <v>716.6</v>
      </c>
      <c r="AD21" s="222">
        <v>1</v>
      </c>
      <c r="AE21" s="219">
        <v>1</v>
      </c>
      <c r="AF21" s="220">
        <v>2</v>
      </c>
      <c r="AG21" s="241">
        <v>1</v>
      </c>
      <c r="AH21" s="219">
        <v>1</v>
      </c>
      <c r="AI21" s="223">
        <v>2</v>
      </c>
      <c r="AJ21" s="225" t="s">
        <v>2648</v>
      </c>
      <c r="AK21" s="225" t="s">
        <v>1013</v>
      </c>
      <c r="AL21" s="225" t="s">
        <v>1013</v>
      </c>
      <c r="AM21" s="271"/>
    </row>
    <row r="22" spans="1:39" ht="13.5" customHeight="1">
      <c r="A22" s="492" t="s">
        <v>2731</v>
      </c>
      <c r="B22" s="643">
        <v>107.1</v>
      </c>
      <c r="C22" s="82">
        <v>266.7</v>
      </c>
      <c r="D22" s="83">
        <v>258.8</v>
      </c>
      <c r="E22" s="83">
        <v>12.8</v>
      </c>
      <c r="F22" s="83">
        <v>20.5</v>
      </c>
      <c r="G22" s="84">
        <v>12.7</v>
      </c>
      <c r="H22" s="225">
        <v>136.4</v>
      </c>
      <c r="I22" s="219">
        <v>225.7</v>
      </c>
      <c r="J22" s="219">
        <v>200.3</v>
      </c>
      <c r="K22" s="219" t="s">
        <v>634</v>
      </c>
      <c r="L22" s="219">
        <v>104</v>
      </c>
      <c r="M22" s="220">
        <v>156</v>
      </c>
      <c r="N22" s="638">
        <v>1.52</v>
      </c>
      <c r="O22" s="219">
        <v>14.21</v>
      </c>
      <c r="P22" s="226" t="s">
        <v>729</v>
      </c>
      <c r="Q22" s="220">
        <v>107.1</v>
      </c>
      <c r="R22" s="219">
        <v>17510</v>
      </c>
      <c r="S22" s="219">
        <v>1313</v>
      </c>
      <c r="T22" s="219">
        <v>1484</v>
      </c>
      <c r="U22" s="640">
        <v>11.33</v>
      </c>
      <c r="V22" s="220">
        <v>38.11</v>
      </c>
      <c r="W22" s="219">
        <v>5928</v>
      </c>
      <c r="X22" s="219">
        <v>458.1</v>
      </c>
      <c r="Y22" s="639">
        <v>697</v>
      </c>
      <c r="Z22" s="641">
        <v>6.59</v>
      </c>
      <c r="AA22" s="639">
        <v>68.7</v>
      </c>
      <c r="AB22" s="219">
        <v>173.9</v>
      </c>
      <c r="AC22" s="223">
        <v>897.5</v>
      </c>
      <c r="AD22" s="222">
        <v>1</v>
      </c>
      <c r="AE22" s="219">
        <v>1</v>
      </c>
      <c r="AF22" s="220">
        <v>1</v>
      </c>
      <c r="AG22" s="241">
        <v>1</v>
      </c>
      <c r="AH22" s="219">
        <v>1</v>
      </c>
      <c r="AI22" s="223">
        <v>1</v>
      </c>
      <c r="AJ22" s="225" t="s">
        <v>2648</v>
      </c>
      <c r="AK22" s="225" t="s">
        <v>1013</v>
      </c>
      <c r="AL22" s="225" t="s">
        <v>1013</v>
      </c>
      <c r="AM22" s="271"/>
    </row>
    <row r="23" spans="1:39" ht="13.5" customHeight="1">
      <c r="A23" s="492" t="s">
        <v>2732</v>
      </c>
      <c r="B23" s="643">
        <v>132</v>
      </c>
      <c r="C23" s="82">
        <v>276.3</v>
      </c>
      <c r="D23" s="83">
        <v>261.3</v>
      </c>
      <c r="E23" s="83">
        <v>15.3</v>
      </c>
      <c r="F23" s="83">
        <v>25.3</v>
      </c>
      <c r="G23" s="84">
        <v>12.7</v>
      </c>
      <c r="H23" s="225">
        <v>168.1</v>
      </c>
      <c r="I23" s="219">
        <v>225.7</v>
      </c>
      <c r="J23" s="219">
        <v>200.3</v>
      </c>
      <c r="K23" s="219" t="s">
        <v>634</v>
      </c>
      <c r="L23" s="219">
        <v>108</v>
      </c>
      <c r="M23" s="220">
        <v>160</v>
      </c>
      <c r="N23" s="638">
        <v>1.55</v>
      </c>
      <c r="O23" s="219">
        <v>11.71</v>
      </c>
      <c r="P23" s="226" t="s">
        <v>1574</v>
      </c>
      <c r="Q23" s="220">
        <v>132</v>
      </c>
      <c r="R23" s="219">
        <v>22530</v>
      </c>
      <c r="S23" s="219">
        <v>1631</v>
      </c>
      <c r="T23" s="219">
        <v>1869</v>
      </c>
      <c r="U23" s="640">
        <v>11.58</v>
      </c>
      <c r="V23" s="220">
        <v>46.21</v>
      </c>
      <c r="W23" s="219">
        <v>7531</v>
      </c>
      <c r="X23" s="219">
        <v>576.4</v>
      </c>
      <c r="Y23" s="219">
        <v>878.4</v>
      </c>
      <c r="Z23" s="641">
        <v>6.69</v>
      </c>
      <c r="AA23" s="639">
        <v>80.8</v>
      </c>
      <c r="AB23" s="219">
        <v>321.5</v>
      </c>
      <c r="AC23" s="223">
        <v>1185</v>
      </c>
      <c r="AD23" s="222">
        <v>1</v>
      </c>
      <c r="AE23" s="219">
        <v>1</v>
      </c>
      <c r="AF23" s="220">
        <v>1</v>
      </c>
      <c r="AG23" s="241">
        <v>1</v>
      </c>
      <c r="AH23" s="219">
        <v>1</v>
      </c>
      <c r="AI23" s="223">
        <v>1</v>
      </c>
      <c r="AJ23" s="225" t="s">
        <v>2648</v>
      </c>
      <c r="AK23" s="225" t="s">
        <v>1013</v>
      </c>
      <c r="AL23" s="225" t="s">
        <v>1013</v>
      </c>
      <c r="AM23" s="271"/>
    </row>
    <row r="24" spans="1:39" ht="13.5" customHeight="1">
      <c r="A24" s="492" t="s">
        <v>2733</v>
      </c>
      <c r="B24" s="643">
        <v>167.1</v>
      </c>
      <c r="C24" s="82">
        <v>289.1</v>
      </c>
      <c r="D24" s="83">
        <v>265.2</v>
      </c>
      <c r="E24" s="83">
        <v>19.2</v>
      </c>
      <c r="F24" s="83">
        <v>31.7</v>
      </c>
      <c r="G24" s="84">
        <v>12.7</v>
      </c>
      <c r="H24" s="225">
        <v>212.9</v>
      </c>
      <c r="I24" s="219">
        <v>225.7</v>
      </c>
      <c r="J24" s="219">
        <v>200.3</v>
      </c>
      <c r="K24" s="219" t="s">
        <v>634</v>
      </c>
      <c r="L24" s="219">
        <v>112</v>
      </c>
      <c r="M24" s="220">
        <v>164</v>
      </c>
      <c r="N24" s="638">
        <v>1.58</v>
      </c>
      <c r="O24" s="638">
        <v>9.45</v>
      </c>
      <c r="P24" s="226" t="s">
        <v>1575</v>
      </c>
      <c r="Q24" s="220">
        <v>167.1</v>
      </c>
      <c r="R24" s="219">
        <v>30000</v>
      </c>
      <c r="S24" s="219">
        <v>2075</v>
      </c>
      <c r="T24" s="219">
        <v>2424</v>
      </c>
      <c r="U24" s="640">
        <v>11.87</v>
      </c>
      <c r="V24" s="220">
        <v>58.86</v>
      </c>
      <c r="W24" s="219">
        <v>9870</v>
      </c>
      <c r="X24" s="219">
        <v>744.3</v>
      </c>
      <c r="Y24" s="219">
        <v>1137</v>
      </c>
      <c r="Z24" s="641">
        <v>6.81</v>
      </c>
      <c r="AA24" s="639">
        <v>97.5</v>
      </c>
      <c r="AB24" s="219">
        <v>633.8</v>
      </c>
      <c r="AC24" s="223">
        <v>1632</v>
      </c>
      <c r="AD24" s="222">
        <v>1</v>
      </c>
      <c r="AE24" s="219">
        <v>1</v>
      </c>
      <c r="AF24" s="220">
        <v>1</v>
      </c>
      <c r="AG24" s="241">
        <v>1</v>
      </c>
      <c r="AH24" s="219">
        <v>1</v>
      </c>
      <c r="AI24" s="223">
        <v>1</v>
      </c>
      <c r="AJ24" s="225" t="s">
        <v>2648</v>
      </c>
      <c r="AK24" s="225" t="s">
        <v>1013</v>
      </c>
      <c r="AL24" s="225" t="s">
        <v>1013</v>
      </c>
      <c r="AM24" s="271"/>
    </row>
    <row r="25" spans="1:39" ht="13.5" customHeight="1">
      <c r="A25" s="492" t="s">
        <v>2734</v>
      </c>
      <c r="B25" s="643">
        <v>96.9</v>
      </c>
      <c r="C25" s="82">
        <v>307.9</v>
      </c>
      <c r="D25" s="83">
        <v>305.3</v>
      </c>
      <c r="E25" s="83">
        <v>9.9</v>
      </c>
      <c r="F25" s="83">
        <v>15.4</v>
      </c>
      <c r="G25" s="84">
        <v>15.2</v>
      </c>
      <c r="H25" s="225">
        <v>123.4</v>
      </c>
      <c r="I25" s="219">
        <v>277.1</v>
      </c>
      <c r="J25" s="219">
        <v>246.7</v>
      </c>
      <c r="K25" s="219" t="s">
        <v>634</v>
      </c>
      <c r="L25" s="219">
        <v>102</v>
      </c>
      <c r="M25" s="220">
        <v>204</v>
      </c>
      <c r="N25" s="638">
        <v>1.79</v>
      </c>
      <c r="O25" s="219">
        <v>18.48</v>
      </c>
      <c r="P25" s="226" t="s">
        <v>1576</v>
      </c>
      <c r="Q25" s="220">
        <v>96.9</v>
      </c>
      <c r="R25" s="219">
        <v>22250</v>
      </c>
      <c r="S25" s="219">
        <v>1445</v>
      </c>
      <c r="T25" s="219">
        <v>1592</v>
      </c>
      <c r="U25" s="640">
        <v>13.42</v>
      </c>
      <c r="V25" s="220">
        <v>35.62</v>
      </c>
      <c r="W25" s="219">
        <v>7308</v>
      </c>
      <c r="X25" s="219">
        <v>478.7</v>
      </c>
      <c r="Y25" s="219">
        <v>726.1</v>
      </c>
      <c r="Z25" s="641">
        <v>7.69</v>
      </c>
      <c r="AA25" s="639">
        <v>58.5</v>
      </c>
      <c r="AB25" s="640">
        <v>91.8</v>
      </c>
      <c r="AC25" s="223">
        <v>1562</v>
      </c>
      <c r="AD25" s="222">
        <v>1</v>
      </c>
      <c r="AE25" s="219">
        <v>3</v>
      </c>
      <c r="AF25" s="220">
        <v>3</v>
      </c>
      <c r="AG25" s="241">
        <v>1</v>
      </c>
      <c r="AH25" s="219">
        <v>3</v>
      </c>
      <c r="AI25" s="223">
        <v>3</v>
      </c>
      <c r="AJ25" s="225" t="s">
        <v>2648</v>
      </c>
      <c r="AK25" s="225" t="s">
        <v>1013</v>
      </c>
      <c r="AL25" s="225" t="s">
        <v>1013</v>
      </c>
      <c r="AM25" s="271"/>
    </row>
    <row r="26" spans="1:39" ht="13.5" customHeight="1">
      <c r="A26" s="492" t="s">
        <v>2735</v>
      </c>
      <c r="B26" s="643">
        <v>117.9</v>
      </c>
      <c r="C26" s="82">
        <v>314.5</v>
      </c>
      <c r="D26" s="83">
        <v>307.4</v>
      </c>
      <c r="E26" s="83">
        <v>12</v>
      </c>
      <c r="F26" s="83">
        <v>18.7</v>
      </c>
      <c r="G26" s="84">
        <v>15.2</v>
      </c>
      <c r="H26" s="225">
        <v>150.2</v>
      </c>
      <c r="I26" s="219">
        <v>277.1</v>
      </c>
      <c r="J26" s="219">
        <v>246.7</v>
      </c>
      <c r="K26" s="219" t="s">
        <v>634</v>
      </c>
      <c r="L26" s="219">
        <v>104</v>
      </c>
      <c r="M26" s="220">
        <v>206</v>
      </c>
      <c r="N26" s="638">
        <v>1.81</v>
      </c>
      <c r="O26" s="219">
        <v>15.34</v>
      </c>
      <c r="P26" s="226" t="s">
        <v>1577</v>
      </c>
      <c r="Q26" s="220">
        <v>117.9</v>
      </c>
      <c r="R26" s="219">
        <v>27670</v>
      </c>
      <c r="S26" s="219">
        <v>1760</v>
      </c>
      <c r="T26" s="219">
        <v>1958</v>
      </c>
      <c r="U26" s="640">
        <v>13.57</v>
      </c>
      <c r="V26" s="220">
        <v>43.16</v>
      </c>
      <c r="W26" s="219">
        <v>9059</v>
      </c>
      <c r="X26" s="219">
        <v>589.4</v>
      </c>
      <c r="Y26" s="219">
        <v>895.4</v>
      </c>
      <c r="Z26" s="641">
        <v>7.77</v>
      </c>
      <c r="AA26" s="639">
        <v>67.2</v>
      </c>
      <c r="AB26" s="219">
        <v>162.3</v>
      </c>
      <c r="AC26" s="223">
        <v>1980</v>
      </c>
      <c r="AD26" s="222">
        <v>1</v>
      </c>
      <c r="AE26" s="219">
        <v>2</v>
      </c>
      <c r="AF26" s="220">
        <v>3</v>
      </c>
      <c r="AG26" s="241">
        <v>1</v>
      </c>
      <c r="AH26" s="219">
        <v>2</v>
      </c>
      <c r="AI26" s="223">
        <v>3</v>
      </c>
      <c r="AJ26" s="225" t="s">
        <v>2648</v>
      </c>
      <c r="AK26" s="225" t="s">
        <v>1013</v>
      </c>
      <c r="AL26" s="225" t="s">
        <v>1013</v>
      </c>
      <c r="AM26" s="271"/>
    </row>
    <row r="27" spans="1:39" ht="13.5" customHeight="1">
      <c r="A27" s="492" t="s">
        <v>2736</v>
      </c>
      <c r="B27" s="643">
        <v>136.9</v>
      </c>
      <c r="C27" s="82">
        <v>320.5</v>
      </c>
      <c r="D27" s="83">
        <v>309.2</v>
      </c>
      <c r="E27" s="83">
        <v>13.8</v>
      </c>
      <c r="F27" s="83">
        <v>21.7</v>
      </c>
      <c r="G27" s="84">
        <v>15.2</v>
      </c>
      <c r="H27" s="225">
        <v>174.4</v>
      </c>
      <c r="I27" s="219">
        <v>277.1</v>
      </c>
      <c r="J27" s="219">
        <v>246.7</v>
      </c>
      <c r="K27" s="219" t="s">
        <v>634</v>
      </c>
      <c r="L27" s="219">
        <v>106</v>
      </c>
      <c r="M27" s="220">
        <v>208</v>
      </c>
      <c r="N27" s="638">
        <v>1.82</v>
      </c>
      <c r="O27" s="219">
        <v>13.32</v>
      </c>
      <c r="P27" s="226" t="s">
        <v>1578</v>
      </c>
      <c r="Q27" s="220">
        <v>136.9</v>
      </c>
      <c r="R27" s="219">
        <v>32810</v>
      </c>
      <c r="S27" s="219">
        <v>2048</v>
      </c>
      <c r="T27" s="219">
        <v>2297</v>
      </c>
      <c r="U27" s="640">
        <v>13.72</v>
      </c>
      <c r="V27" s="220">
        <v>49.81</v>
      </c>
      <c r="W27" s="219">
        <v>10700</v>
      </c>
      <c r="X27" s="219">
        <v>692.1</v>
      </c>
      <c r="Y27" s="219">
        <v>1053</v>
      </c>
      <c r="Z27" s="641">
        <v>7.83</v>
      </c>
      <c r="AA27" s="639">
        <v>75</v>
      </c>
      <c r="AB27" s="219">
        <v>251.1</v>
      </c>
      <c r="AC27" s="223">
        <v>2386</v>
      </c>
      <c r="AD27" s="222">
        <v>1</v>
      </c>
      <c r="AE27" s="219">
        <v>1</v>
      </c>
      <c r="AF27" s="220">
        <v>1</v>
      </c>
      <c r="AG27" s="241">
        <v>1</v>
      </c>
      <c r="AH27" s="219">
        <v>1</v>
      </c>
      <c r="AI27" s="223">
        <v>1</v>
      </c>
      <c r="AJ27" s="225" t="s">
        <v>2648</v>
      </c>
      <c r="AK27" s="225" t="s">
        <v>1013</v>
      </c>
      <c r="AL27" s="225" t="s">
        <v>1013</v>
      </c>
      <c r="AM27" s="271"/>
    </row>
    <row r="28" spans="1:39" ht="13.5" customHeight="1">
      <c r="A28" s="492" t="s">
        <v>206</v>
      </c>
      <c r="B28" s="643">
        <v>158.1</v>
      </c>
      <c r="C28" s="82">
        <v>327.1</v>
      </c>
      <c r="D28" s="83">
        <v>311.2</v>
      </c>
      <c r="E28" s="83">
        <v>15.8</v>
      </c>
      <c r="F28" s="83">
        <v>25</v>
      </c>
      <c r="G28" s="84">
        <v>15.2</v>
      </c>
      <c r="H28" s="225">
        <v>201.4</v>
      </c>
      <c r="I28" s="219">
        <v>277.1</v>
      </c>
      <c r="J28" s="219">
        <v>246.7</v>
      </c>
      <c r="K28" s="219" t="s">
        <v>634</v>
      </c>
      <c r="L28" s="219">
        <v>108</v>
      </c>
      <c r="M28" s="220">
        <v>210</v>
      </c>
      <c r="N28" s="638">
        <v>1.84</v>
      </c>
      <c r="O28" s="219">
        <v>11.65</v>
      </c>
      <c r="P28" s="226" t="s">
        <v>1579</v>
      </c>
      <c r="Q28" s="220">
        <v>158.1</v>
      </c>
      <c r="R28" s="219">
        <v>38750</v>
      </c>
      <c r="S28" s="219">
        <v>2369</v>
      </c>
      <c r="T28" s="219">
        <v>2680</v>
      </c>
      <c r="U28" s="640">
        <v>13.87</v>
      </c>
      <c r="V28" s="220">
        <v>57.32</v>
      </c>
      <c r="W28" s="219">
        <v>12570</v>
      </c>
      <c r="X28" s="219">
        <v>807.8</v>
      </c>
      <c r="Y28" s="219">
        <v>1230</v>
      </c>
      <c r="Z28" s="641">
        <v>7.9</v>
      </c>
      <c r="AA28" s="639">
        <v>83.6</v>
      </c>
      <c r="AB28" s="219">
        <v>381.6</v>
      </c>
      <c r="AC28" s="223">
        <v>2865</v>
      </c>
      <c r="AD28" s="222">
        <v>1</v>
      </c>
      <c r="AE28" s="219">
        <v>1</v>
      </c>
      <c r="AF28" s="220">
        <v>1</v>
      </c>
      <c r="AG28" s="241">
        <v>1</v>
      </c>
      <c r="AH28" s="219">
        <v>1</v>
      </c>
      <c r="AI28" s="223">
        <v>1</v>
      </c>
      <c r="AJ28" s="225" t="s">
        <v>2648</v>
      </c>
      <c r="AK28" s="225" t="s">
        <v>1013</v>
      </c>
      <c r="AL28" s="225" t="s">
        <v>1013</v>
      </c>
      <c r="AM28" s="271"/>
    </row>
    <row r="29" spans="1:39" ht="13.5" customHeight="1">
      <c r="A29" s="492" t="s">
        <v>207</v>
      </c>
      <c r="B29" s="643">
        <v>198.1</v>
      </c>
      <c r="C29" s="82">
        <v>339.9</v>
      </c>
      <c r="D29" s="83">
        <v>314.5</v>
      </c>
      <c r="E29" s="83">
        <v>19.1</v>
      </c>
      <c r="F29" s="83">
        <v>31.4</v>
      </c>
      <c r="G29" s="84">
        <v>15.2</v>
      </c>
      <c r="H29" s="225">
        <v>252.4</v>
      </c>
      <c r="I29" s="219">
        <v>277.1</v>
      </c>
      <c r="J29" s="219">
        <v>246.7</v>
      </c>
      <c r="K29" s="219" t="s">
        <v>634</v>
      </c>
      <c r="L29" s="219">
        <v>112</v>
      </c>
      <c r="M29" s="220">
        <v>212</v>
      </c>
      <c r="N29" s="638">
        <v>1.87</v>
      </c>
      <c r="O29" s="638">
        <v>9.46</v>
      </c>
      <c r="P29" s="226" t="s">
        <v>1580</v>
      </c>
      <c r="Q29" s="220">
        <v>198.1</v>
      </c>
      <c r="R29" s="219">
        <v>50900</v>
      </c>
      <c r="S29" s="219">
        <v>2995</v>
      </c>
      <c r="T29" s="219">
        <v>3440</v>
      </c>
      <c r="U29" s="640">
        <v>14.2</v>
      </c>
      <c r="V29" s="220">
        <v>70.45</v>
      </c>
      <c r="W29" s="219">
        <v>16300</v>
      </c>
      <c r="X29" s="219">
        <v>1037</v>
      </c>
      <c r="Y29" s="219">
        <v>1581</v>
      </c>
      <c r="Z29" s="641">
        <v>8.04</v>
      </c>
      <c r="AA29" s="639">
        <v>99.7</v>
      </c>
      <c r="AB29" s="219">
        <v>741.2</v>
      </c>
      <c r="AC29" s="223">
        <v>3873</v>
      </c>
      <c r="AD29" s="222">
        <v>1</v>
      </c>
      <c r="AE29" s="219">
        <v>1</v>
      </c>
      <c r="AF29" s="220">
        <v>1</v>
      </c>
      <c r="AG29" s="241">
        <v>1</v>
      </c>
      <c r="AH29" s="219">
        <v>1</v>
      </c>
      <c r="AI29" s="223">
        <v>1</v>
      </c>
      <c r="AJ29" s="225" t="s">
        <v>2648</v>
      </c>
      <c r="AK29" s="225" t="s">
        <v>1013</v>
      </c>
      <c r="AL29" s="225" t="s">
        <v>1013</v>
      </c>
      <c r="AM29" s="271"/>
    </row>
    <row r="30" spans="1:39" ht="13.5" customHeight="1">
      <c r="A30" s="492" t="s">
        <v>208</v>
      </c>
      <c r="B30" s="643">
        <v>240</v>
      </c>
      <c r="C30" s="82">
        <v>352.5</v>
      </c>
      <c r="D30" s="83">
        <v>318.4</v>
      </c>
      <c r="E30" s="83">
        <v>23</v>
      </c>
      <c r="F30" s="83">
        <v>37.7</v>
      </c>
      <c r="G30" s="84">
        <v>15.2</v>
      </c>
      <c r="H30" s="225">
        <v>305.8</v>
      </c>
      <c r="I30" s="219">
        <v>277.1</v>
      </c>
      <c r="J30" s="219">
        <v>246.7</v>
      </c>
      <c r="K30" s="219" t="s">
        <v>634</v>
      </c>
      <c r="L30" s="219">
        <v>116</v>
      </c>
      <c r="M30" s="220">
        <v>216</v>
      </c>
      <c r="N30" s="638">
        <v>1.91</v>
      </c>
      <c r="O30" s="638">
        <v>7.94</v>
      </c>
      <c r="P30" s="226" t="s">
        <v>1581</v>
      </c>
      <c r="Q30" s="220">
        <v>240</v>
      </c>
      <c r="R30" s="219">
        <v>64200</v>
      </c>
      <c r="S30" s="219">
        <v>3643</v>
      </c>
      <c r="T30" s="219">
        <v>4247</v>
      </c>
      <c r="U30" s="640">
        <v>14.49</v>
      </c>
      <c r="V30" s="220">
        <v>85.85</v>
      </c>
      <c r="W30" s="219">
        <v>20310</v>
      </c>
      <c r="X30" s="219">
        <v>1276</v>
      </c>
      <c r="Y30" s="219">
        <v>1951</v>
      </c>
      <c r="Z30" s="641">
        <v>8.15</v>
      </c>
      <c r="AA30" s="639">
        <v>116.2</v>
      </c>
      <c r="AB30" s="219">
        <v>1287</v>
      </c>
      <c r="AC30" s="223">
        <v>5025</v>
      </c>
      <c r="AD30" s="222">
        <v>1</v>
      </c>
      <c r="AE30" s="219">
        <v>1</v>
      </c>
      <c r="AF30" s="220">
        <v>1</v>
      </c>
      <c r="AG30" s="241">
        <v>1</v>
      </c>
      <c r="AH30" s="219">
        <v>1</v>
      </c>
      <c r="AI30" s="223">
        <v>1</v>
      </c>
      <c r="AJ30" s="225" t="s">
        <v>2648</v>
      </c>
      <c r="AK30" s="225" t="s">
        <v>1013</v>
      </c>
      <c r="AL30" s="225" t="s">
        <v>1013</v>
      </c>
      <c r="AM30" s="271"/>
    </row>
    <row r="31" spans="1:39" ht="13.5" customHeight="1">
      <c r="A31" s="492" t="s">
        <v>2714</v>
      </c>
      <c r="B31" s="643">
        <v>282.9</v>
      </c>
      <c r="C31" s="82">
        <v>365.3</v>
      </c>
      <c r="D31" s="83">
        <v>322.2</v>
      </c>
      <c r="E31" s="83">
        <v>26.8</v>
      </c>
      <c r="F31" s="83">
        <v>44.1</v>
      </c>
      <c r="G31" s="84">
        <v>15.2</v>
      </c>
      <c r="H31" s="225">
        <v>360.4</v>
      </c>
      <c r="I31" s="219">
        <v>277.1</v>
      </c>
      <c r="J31" s="219">
        <v>246.7</v>
      </c>
      <c r="K31" s="219" t="s">
        <v>634</v>
      </c>
      <c r="L31" s="219">
        <v>120</v>
      </c>
      <c r="M31" s="220">
        <v>218</v>
      </c>
      <c r="N31" s="638">
        <v>1.94</v>
      </c>
      <c r="O31" s="638">
        <v>6.86</v>
      </c>
      <c r="P31" s="226" t="s">
        <v>1582</v>
      </c>
      <c r="Q31" s="220">
        <v>282.9</v>
      </c>
      <c r="R31" s="219">
        <v>78870</v>
      </c>
      <c r="S31" s="219">
        <v>4318</v>
      </c>
      <c r="T31" s="219">
        <v>5105</v>
      </c>
      <c r="U31" s="640">
        <v>14.79</v>
      </c>
      <c r="V31" s="220">
        <v>101.5</v>
      </c>
      <c r="W31" s="219">
        <v>24630</v>
      </c>
      <c r="X31" s="219">
        <v>1529</v>
      </c>
      <c r="Y31" s="219">
        <v>2342</v>
      </c>
      <c r="Z31" s="641">
        <v>8.27</v>
      </c>
      <c r="AA31" s="639">
        <v>132.8</v>
      </c>
      <c r="AB31" s="219">
        <v>2062</v>
      </c>
      <c r="AC31" s="223">
        <v>6341</v>
      </c>
      <c r="AD31" s="222">
        <v>1</v>
      </c>
      <c r="AE31" s="219">
        <v>1</v>
      </c>
      <c r="AF31" s="220">
        <v>1</v>
      </c>
      <c r="AG31" s="241">
        <v>1</v>
      </c>
      <c r="AH31" s="219">
        <v>1</v>
      </c>
      <c r="AI31" s="223">
        <v>1</v>
      </c>
      <c r="AJ31" s="225" t="s">
        <v>2648</v>
      </c>
      <c r="AK31" s="225" t="s">
        <v>1013</v>
      </c>
      <c r="AL31" s="225"/>
      <c r="AM31" s="271"/>
    </row>
    <row r="32" spans="1:39" ht="13.5" customHeight="1">
      <c r="A32" s="492" t="s">
        <v>2715</v>
      </c>
      <c r="B32" s="643">
        <v>129</v>
      </c>
      <c r="C32" s="82">
        <v>355.6</v>
      </c>
      <c r="D32" s="83">
        <v>368.6</v>
      </c>
      <c r="E32" s="83">
        <v>10.4</v>
      </c>
      <c r="F32" s="83">
        <v>17.5</v>
      </c>
      <c r="G32" s="84">
        <v>15.2</v>
      </c>
      <c r="H32" s="225">
        <v>164.3</v>
      </c>
      <c r="I32" s="219">
        <v>320.6</v>
      </c>
      <c r="J32" s="219">
        <v>290.2</v>
      </c>
      <c r="K32" s="219" t="s">
        <v>634</v>
      </c>
      <c r="L32" s="219">
        <v>98</v>
      </c>
      <c r="M32" s="220">
        <v>262</v>
      </c>
      <c r="N32" s="638">
        <v>2.14</v>
      </c>
      <c r="O32" s="219">
        <v>16.58</v>
      </c>
      <c r="P32" s="226" t="s">
        <v>1583</v>
      </c>
      <c r="Q32" s="220">
        <v>129</v>
      </c>
      <c r="R32" s="219">
        <v>40250</v>
      </c>
      <c r="S32" s="219">
        <v>2264</v>
      </c>
      <c r="T32" s="219">
        <v>2479</v>
      </c>
      <c r="U32" s="640">
        <v>15.65</v>
      </c>
      <c r="V32" s="220">
        <v>42.47</v>
      </c>
      <c r="W32" s="219">
        <v>14610</v>
      </c>
      <c r="X32" s="219">
        <v>792.8</v>
      </c>
      <c r="Y32" s="219">
        <v>1199</v>
      </c>
      <c r="Z32" s="641">
        <v>9.43</v>
      </c>
      <c r="AA32" s="639">
        <v>63.2</v>
      </c>
      <c r="AB32" s="219">
        <v>152.7</v>
      </c>
      <c r="AC32" s="223">
        <v>4174</v>
      </c>
      <c r="AD32" s="222">
        <v>2</v>
      </c>
      <c r="AE32" s="219">
        <v>3</v>
      </c>
      <c r="AF32" s="220">
        <v>3</v>
      </c>
      <c r="AG32" s="241">
        <v>2</v>
      </c>
      <c r="AH32" s="219">
        <v>3</v>
      </c>
      <c r="AI32" s="223">
        <v>3</v>
      </c>
      <c r="AJ32" s="225" t="s">
        <v>2648</v>
      </c>
      <c r="AK32" s="225" t="s">
        <v>1013</v>
      </c>
      <c r="AL32" s="225" t="s">
        <v>1013</v>
      </c>
      <c r="AM32" s="271"/>
    </row>
    <row r="33" spans="1:39" ht="13.5" customHeight="1">
      <c r="A33" s="492" t="s">
        <v>2716</v>
      </c>
      <c r="B33" s="643">
        <v>152.9</v>
      </c>
      <c r="C33" s="82">
        <v>362</v>
      </c>
      <c r="D33" s="83">
        <v>370.5</v>
      </c>
      <c r="E33" s="83">
        <v>12.3</v>
      </c>
      <c r="F33" s="83">
        <v>20.7</v>
      </c>
      <c r="G33" s="84">
        <v>15.2</v>
      </c>
      <c r="H33" s="225">
        <v>194.8</v>
      </c>
      <c r="I33" s="219">
        <v>320.6</v>
      </c>
      <c r="J33" s="219">
        <v>290.2</v>
      </c>
      <c r="K33" s="219" t="s">
        <v>634</v>
      </c>
      <c r="L33" s="219">
        <v>100</v>
      </c>
      <c r="M33" s="220">
        <v>264</v>
      </c>
      <c r="N33" s="638">
        <v>2.16</v>
      </c>
      <c r="O33" s="219">
        <v>14.09</v>
      </c>
      <c r="P33" s="226" t="s">
        <v>1584</v>
      </c>
      <c r="Q33" s="220">
        <v>152.9</v>
      </c>
      <c r="R33" s="219">
        <v>48590</v>
      </c>
      <c r="S33" s="219">
        <v>2684</v>
      </c>
      <c r="T33" s="219">
        <v>2965</v>
      </c>
      <c r="U33" s="640">
        <v>15.79</v>
      </c>
      <c r="V33" s="220">
        <v>50.26</v>
      </c>
      <c r="W33" s="219">
        <v>17550</v>
      </c>
      <c r="X33" s="219">
        <v>947.5</v>
      </c>
      <c r="Y33" s="219">
        <v>1435</v>
      </c>
      <c r="Z33" s="641">
        <v>9.49</v>
      </c>
      <c r="AA33" s="639">
        <v>71.5</v>
      </c>
      <c r="AB33" s="219">
        <v>251.2</v>
      </c>
      <c r="AC33" s="223">
        <v>5110</v>
      </c>
      <c r="AD33" s="222">
        <v>1</v>
      </c>
      <c r="AE33" s="219">
        <v>2</v>
      </c>
      <c r="AF33" s="220">
        <v>3</v>
      </c>
      <c r="AG33" s="241">
        <v>1</v>
      </c>
      <c r="AH33" s="219">
        <v>2</v>
      </c>
      <c r="AI33" s="223">
        <v>3</v>
      </c>
      <c r="AJ33" s="225" t="s">
        <v>2648</v>
      </c>
      <c r="AK33" s="225" t="s">
        <v>1013</v>
      </c>
      <c r="AL33" s="225" t="s">
        <v>1013</v>
      </c>
      <c r="AM33" s="271"/>
    </row>
    <row r="34" spans="1:39" ht="13.5" customHeight="1">
      <c r="A34" s="492" t="s">
        <v>2717</v>
      </c>
      <c r="B34" s="643">
        <v>177</v>
      </c>
      <c r="C34" s="82">
        <v>368.2</v>
      </c>
      <c r="D34" s="83">
        <v>372.6</v>
      </c>
      <c r="E34" s="83">
        <v>14.4</v>
      </c>
      <c r="F34" s="83">
        <v>23.8</v>
      </c>
      <c r="G34" s="84">
        <v>15.2</v>
      </c>
      <c r="H34" s="225">
        <v>225.5</v>
      </c>
      <c r="I34" s="219">
        <v>320.6</v>
      </c>
      <c r="J34" s="219">
        <v>290.2</v>
      </c>
      <c r="K34" s="219" t="s">
        <v>634</v>
      </c>
      <c r="L34" s="219">
        <v>102</v>
      </c>
      <c r="M34" s="220">
        <v>266</v>
      </c>
      <c r="N34" s="638">
        <v>2.17</v>
      </c>
      <c r="O34" s="219">
        <v>12.27</v>
      </c>
      <c r="P34" s="226" t="s">
        <v>736</v>
      </c>
      <c r="Q34" s="220">
        <v>177</v>
      </c>
      <c r="R34" s="219">
        <v>57120</v>
      </c>
      <c r="S34" s="219">
        <v>3103</v>
      </c>
      <c r="T34" s="219">
        <v>3455</v>
      </c>
      <c r="U34" s="640">
        <v>15.91</v>
      </c>
      <c r="V34" s="220">
        <v>58.81</v>
      </c>
      <c r="W34" s="219">
        <v>20530</v>
      </c>
      <c r="X34" s="219">
        <v>1102</v>
      </c>
      <c r="Y34" s="219">
        <v>1671</v>
      </c>
      <c r="Z34" s="641">
        <v>9.54</v>
      </c>
      <c r="AA34" s="639">
        <v>79.8</v>
      </c>
      <c r="AB34" s="219">
        <v>383.5</v>
      </c>
      <c r="AC34" s="223">
        <v>6084</v>
      </c>
      <c r="AD34" s="222">
        <v>1</v>
      </c>
      <c r="AE34" s="219">
        <v>1</v>
      </c>
      <c r="AF34" s="220">
        <v>2</v>
      </c>
      <c r="AG34" s="241">
        <v>1</v>
      </c>
      <c r="AH34" s="219">
        <v>1</v>
      </c>
      <c r="AI34" s="223">
        <v>2</v>
      </c>
      <c r="AJ34" s="225" t="s">
        <v>2648</v>
      </c>
      <c r="AK34" s="225" t="s">
        <v>1013</v>
      </c>
      <c r="AL34" s="225" t="s">
        <v>1013</v>
      </c>
      <c r="AM34" s="271"/>
    </row>
    <row r="35" spans="1:39" ht="13.5" customHeight="1">
      <c r="A35" s="492" t="s">
        <v>2718</v>
      </c>
      <c r="B35" s="643">
        <v>201.9</v>
      </c>
      <c r="C35" s="82">
        <v>374.6</v>
      </c>
      <c r="D35" s="83">
        <v>374.7</v>
      </c>
      <c r="E35" s="83">
        <v>16.5</v>
      </c>
      <c r="F35" s="83">
        <v>27</v>
      </c>
      <c r="G35" s="84">
        <v>15.2</v>
      </c>
      <c r="H35" s="225">
        <v>257.2</v>
      </c>
      <c r="I35" s="219">
        <v>320.6</v>
      </c>
      <c r="J35" s="219">
        <v>290.2</v>
      </c>
      <c r="K35" s="219" t="s">
        <v>634</v>
      </c>
      <c r="L35" s="219">
        <v>104</v>
      </c>
      <c r="M35" s="220">
        <v>268</v>
      </c>
      <c r="N35" s="638">
        <v>2.19</v>
      </c>
      <c r="O35" s="219">
        <v>10.84</v>
      </c>
      <c r="P35" s="226" t="s">
        <v>737</v>
      </c>
      <c r="Q35" s="220">
        <v>201.9</v>
      </c>
      <c r="R35" s="219">
        <v>66260</v>
      </c>
      <c r="S35" s="219">
        <v>3538</v>
      </c>
      <c r="T35" s="219">
        <v>3972</v>
      </c>
      <c r="U35" s="640">
        <v>16.05</v>
      </c>
      <c r="V35" s="220">
        <v>67.55</v>
      </c>
      <c r="W35" s="219">
        <v>23690</v>
      </c>
      <c r="X35" s="219">
        <v>1264</v>
      </c>
      <c r="Y35" s="219">
        <v>1920</v>
      </c>
      <c r="Z35" s="641">
        <v>9.6</v>
      </c>
      <c r="AA35" s="639">
        <v>88.3</v>
      </c>
      <c r="AB35" s="219">
        <v>561.4</v>
      </c>
      <c r="AC35" s="223">
        <v>7151</v>
      </c>
      <c r="AD35" s="222">
        <v>1</v>
      </c>
      <c r="AE35" s="219">
        <v>1</v>
      </c>
      <c r="AF35" s="220">
        <v>1</v>
      </c>
      <c r="AG35" s="241">
        <v>1</v>
      </c>
      <c r="AH35" s="219">
        <v>1</v>
      </c>
      <c r="AI35" s="223">
        <v>1</v>
      </c>
      <c r="AJ35" s="225" t="s">
        <v>2648</v>
      </c>
      <c r="AK35" s="225" t="s">
        <v>1013</v>
      </c>
      <c r="AL35" s="225" t="s">
        <v>1013</v>
      </c>
      <c r="AM35" s="271"/>
    </row>
    <row r="36" spans="1:39" ht="13.5" customHeight="1">
      <c r="A36" s="492" t="s">
        <v>2719</v>
      </c>
      <c r="B36" s="643">
        <v>235.1</v>
      </c>
      <c r="C36" s="82">
        <v>381</v>
      </c>
      <c r="D36" s="83">
        <v>394.8</v>
      </c>
      <c r="E36" s="83">
        <v>18.4</v>
      </c>
      <c r="F36" s="83">
        <v>30.2</v>
      </c>
      <c r="G36" s="84">
        <v>15.2</v>
      </c>
      <c r="H36" s="643">
        <v>299</v>
      </c>
      <c r="I36" s="219">
        <v>320.6</v>
      </c>
      <c r="J36" s="219">
        <v>290.2</v>
      </c>
      <c r="K36" s="219" t="s">
        <v>634</v>
      </c>
      <c r="L36" s="219">
        <v>106</v>
      </c>
      <c r="M36" s="220">
        <v>288</v>
      </c>
      <c r="N36" s="638">
        <v>2.28</v>
      </c>
      <c r="O36" s="638">
        <v>9.69</v>
      </c>
      <c r="P36" s="226" t="s">
        <v>738</v>
      </c>
      <c r="Q36" s="220">
        <v>235.1</v>
      </c>
      <c r="R36" s="219">
        <v>79080</v>
      </c>
      <c r="S36" s="219">
        <v>4151</v>
      </c>
      <c r="T36" s="219">
        <v>4687</v>
      </c>
      <c r="U36" s="640">
        <v>16.25</v>
      </c>
      <c r="V36" s="220">
        <v>75.71</v>
      </c>
      <c r="W36" s="219">
        <v>30990</v>
      </c>
      <c r="X36" s="219">
        <v>1570</v>
      </c>
      <c r="Y36" s="219">
        <v>2383</v>
      </c>
      <c r="Z36" s="641">
        <v>10.2</v>
      </c>
      <c r="AA36" s="639">
        <v>96.6</v>
      </c>
      <c r="AB36" s="219">
        <v>817.7</v>
      </c>
      <c r="AC36" s="223">
        <v>9529</v>
      </c>
      <c r="AD36" s="222">
        <v>1</v>
      </c>
      <c r="AE36" s="219">
        <v>1</v>
      </c>
      <c r="AF36" s="220">
        <v>1</v>
      </c>
      <c r="AG36" s="241">
        <v>1</v>
      </c>
      <c r="AH36" s="219">
        <v>1</v>
      </c>
      <c r="AI36" s="223">
        <v>1</v>
      </c>
      <c r="AJ36" s="225" t="s">
        <v>2648</v>
      </c>
      <c r="AK36" s="225" t="s">
        <v>1013</v>
      </c>
      <c r="AL36" s="225" t="s">
        <v>1013</v>
      </c>
      <c r="AM36" s="271"/>
    </row>
    <row r="37" spans="1:39" ht="13.5" customHeight="1">
      <c r="A37" s="492" t="s">
        <v>2720</v>
      </c>
      <c r="B37" s="643">
        <v>287.1</v>
      </c>
      <c r="C37" s="82">
        <v>393.6</v>
      </c>
      <c r="D37" s="83">
        <v>399</v>
      </c>
      <c r="E37" s="83">
        <v>22.6</v>
      </c>
      <c r="F37" s="83">
        <v>36.5</v>
      </c>
      <c r="G37" s="84">
        <v>15.2</v>
      </c>
      <c r="H37" s="225">
        <v>365.7</v>
      </c>
      <c r="I37" s="219">
        <v>320.6</v>
      </c>
      <c r="J37" s="219">
        <v>290.2</v>
      </c>
      <c r="K37" s="219" t="s">
        <v>634</v>
      </c>
      <c r="L37" s="219">
        <v>112</v>
      </c>
      <c r="M37" s="220">
        <v>294</v>
      </c>
      <c r="N37" s="638">
        <v>2.31</v>
      </c>
      <c r="O37" s="638">
        <v>8.05</v>
      </c>
      <c r="P37" s="226" t="s">
        <v>739</v>
      </c>
      <c r="Q37" s="220">
        <v>287.1</v>
      </c>
      <c r="R37" s="219">
        <v>99880</v>
      </c>
      <c r="S37" s="219">
        <v>5075</v>
      </c>
      <c r="T37" s="219">
        <v>5812</v>
      </c>
      <c r="U37" s="640">
        <v>16.53</v>
      </c>
      <c r="V37" s="220">
        <v>93.78</v>
      </c>
      <c r="W37" s="219">
        <v>38680</v>
      </c>
      <c r="X37" s="219">
        <v>1939</v>
      </c>
      <c r="Y37" s="219">
        <v>2949</v>
      </c>
      <c r="Z37" s="641">
        <v>10.28</v>
      </c>
      <c r="AA37" s="639">
        <v>113.4</v>
      </c>
      <c r="AB37" s="219">
        <v>1455</v>
      </c>
      <c r="AC37" s="223">
        <v>12320</v>
      </c>
      <c r="AD37" s="222">
        <v>1</v>
      </c>
      <c r="AE37" s="219">
        <v>1</v>
      </c>
      <c r="AF37" s="220">
        <v>1</v>
      </c>
      <c r="AG37" s="241">
        <v>1</v>
      </c>
      <c r="AH37" s="219">
        <v>1</v>
      </c>
      <c r="AI37" s="223">
        <v>1</v>
      </c>
      <c r="AJ37" s="225" t="s">
        <v>2648</v>
      </c>
      <c r="AK37" s="225" t="s">
        <v>1013</v>
      </c>
      <c r="AL37" s="225" t="s">
        <v>1013</v>
      </c>
      <c r="AM37" s="271"/>
    </row>
    <row r="38" spans="1:39" ht="13.5" customHeight="1">
      <c r="A38" s="492" t="s">
        <v>1461</v>
      </c>
      <c r="B38" s="643">
        <v>339.9</v>
      </c>
      <c r="C38" s="82">
        <v>406.4</v>
      </c>
      <c r="D38" s="83">
        <v>403</v>
      </c>
      <c r="E38" s="83">
        <v>26.6</v>
      </c>
      <c r="F38" s="83">
        <v>42.9</v>
      </c>
      <c r="G38" s="84">
        <v>15.2</v>
      </c>
      <c r="H38" s="643">
        <v>433</v>
      </c>
      <c r="I38" s="219">
        <v>320.6</v>
      </c>
      <c r="J38" s="219">
        <v>290.2</v>
      </c>
      <c r="K38" s="219" t="s">
        <v>634</v>
      </c>
      <c r="L38" s="219">
        <v>118</v>
      </c>
      <c r="M38" s="220">
        <v>292</v>
      </c>
      <c r="N38" s="638">
        <v>2.35</v>
      </c>
      <c r="O38" s="638">
        <v>6.9</v>
      </c>
      <c r="P38" s="226" t="s">
        <v>740</v>
      </c>
      <c r="Q38" s="220">
        <v>339.9</v>
      </c>
      <c r="R38" s="219">
        <v>122500</v>
      </c>
      <c r="S38" s="219">
        <v>6031</v>
      </c>
      <c r="T38" s="219">
        <v>6999</v>
      </c>
      <c r="U38" s="640">
        <v>16.82</v>
      </c>
      <c r="V38" s="220">
        <v>111.7</v>
      </c>
      <c r="W38" s="219">
        <v>46850</v>
      </c>
      <c r="X38" s="219">
        <v>2325</v>
      </c>
      <c r="Y38" s="219">
        <v>3544</v>
      </c>
      <c r="Z38" s="641">
        <v>10.4</v>
      </c>
      <c r="AA38" s="639">
        <v>130.2</v>
      </c>
      <c r="AB38" s="219">
        <v>2370</v>
      </c>
      <c r="AC38" s="223">
        <v>15460</v>
      </c>
      <c r="AD38" s="222">
        <v>1</v>
      </c>
      <c r="AE38" s="219">
        <v>1</v>
      </c>
      <c r="AF38" s="220">
        <v>1</v>
      </c>
      <c r="AG38" s="241">
        <v>1</v>
      </c>
      <c r="AH38" s="219">
        <v>1</v>
      </c>
      <c r="AI38" s="223">
        <v>1</v>
      </c>
      <c r="AJ38" s="225" t="s">
        <v>2648</v>
      </c>
      <c r="AK38" s="225" t="s">
        <v>1013</v>
      </c>
      <c r="AL38" s="225"/>
      <c r="AM38" s="271"/>
    </row>
    <row r="39" spans="1:39" ht="13.5" customHeight="1">
      <c r="A39" s="492" t="s">
        <v>1462</v>
      </c>
      <c r="B39" s="643">
        <v>393</v>
      </c>
      <c r="C39" s="82">
        <v>419</v>
      </c>
      <c r="D39" s="83">
        <v>407</v>
      </c>
      <c r="E39" s="83">
        <v>30.6</v>
      </c>
      <c r="F39" s="83">
        <v>49.2</v>
      </c>
      <c r="G39" s="84">
        <v>15.2</v>
      </c>
      <c r="H39" s="225">
        <v>500.6</v>
      </c>
      <c r="I39" s="219">
        <v>320.6</v>
      </c>
      <c r="J39" s="219">
        <v>290.2</v>
      </c>
      <c r="K39" s="219" t="s">
        <v>634</v>
      </c>
      <c r="L39" s="219">
        <v>122</v>
      </c>
      <c r="M39" s="220">
        <v>296</v>
      </c>
      <c r="N39" s="638">
        <v>2.38</v>
      </c>
      <c r="O39" s="638">
        <v>6.05</v>
      </c>
      <c r="P39" s="226" t="s">
        <v>741</v>
      </c>
      <c r="Q39" s="220">
        <v>393</v>
      </c>
      <c r="R39" s="219">
        <v>146600</v>
      </c>
      <c r="S39" s="219">
        <v>6998</v>
      </c>
      <c r="T39" s="219">
        <v>8222</v>
      </c>
      <c r="U39" s="640">
        <v>17.11</v>
      </c>
      <c r="V39" s="220">
        <v>130.1</v>
      </c>
      <c r="W39" s="219">
        <v>55370</v>
      </c>
      <c r="X39" s="219">
        <v>2721</v>
      </c>
      <c r="Y39" s="219">
        <v>4154</v>
      </c>
      <c r="Z39" s="641">
        <v>10.52</v>
      </c>
      <c r="AA39" s="639">
        <v>146.8</v>
      </c>
      <c r="AB39" s="219">
        <v>3592</v>
      </c>
      <c r="AC39" s="223">
        <v>18900</v>
      </c>
      <c r="AD39" s="222">
        <v>1</v>
      </c>
      <c r="AE39" s="219">
        <v>1</v>
      </c>
      <c r="AF39" s="220">
        <v>1</v>
      </c>
      <c r="AG39" s="241">
        <v>1</v>
      </c>
      <c r="AH39" s="219">
        <v>1</v>
      </c>
      <c r="AI39" s="223">
        <v>1</v>
      </c>
      <c r="AJ39" s="225" t="s">
        <v>2648</v>
      </c>
      <c r="AK39" s="225" t="s">
        <v>1013</v>
      </c>
      <c r="AL39" s="225"/>
      <c r="AM39" s="271"/>
    </row>
    <row r="40" spans="1:39" ht="13.5" customHeight="1">
      <c r="A40" s="492" t="s">
        <v>1463</v>
      </c>
      <c r="B40" s="643">
        <v>467</v>
      </c>
      <c r="C40" s="82">
        <v>436.6</v>
      </c>
      <c r="D40" s="83">
        <v>412.2</v>
      </c>
      <c r="E40" s="83">
        <v>35.8</v>
      </c>
      <c r="F40" s="83">
        <v>58</v>
      </c>
      <c r="G40" s="84">
        <v>15.2</v>
      </c>
      <c r="H40" s="225">
        <v>594.9</v>
      </c>
      <c r="I40" s="219">
        <v>320.6</v>
      </c>
      <c r="J40" s="219">
        <v>290.2</v>
      </c>
      <c r="K40" s="219" t="s">
        <v>634</v>
      </c>
      <c r="L40" s="219">
        <v>128</v>
      </c>
      <c r="M40" s="220">
        <v>300</v>
      </c>
      <c r="N40" s="638">
        <v>2.424</v>
      </c>
      <c r="O40" s="638">
        <v>5.191</v>
      </c>
      <c r="P40" s="226" t="s">
        <v>742</v>
      </c>
      <c r="Q40" s="220">
        <v>467</v>
      </c>
      <c r="R40" s="219">
        <v>183000</v>
      </c>
      <c r="S40" s="219">
        <v>8383</v>
      </c>
      <c r="T40" s="219">
        <v>10000</v>
      </c>
      <c r="U40" s="640">
        <v>17.54</v>
      </c>
      <c r="V40" s="220">
        <v>155.2</v>
      </c>
      <c r="W40" s="219">
        <v>67830</v>
      </c>
      <c r="X40" s="219">
        <v>3291</v>
      </c>
      <c r="Y40" s="219">
        <v>5034</v>
      </c>
      <c r="Z40" s="641">
        <v>10.68</v>
      </c>
      <c r="AA40" s="639">
        <v>169.6</v>
      </c>
      <c r="AB40" s="219">
        <v>5896</v>
      </c>
      <c r="AC40" s="223">
        <v>24260</v>
      </c>
      <c r="AD40" s="222">
        <v>1</v>
      </c>
      <c r="AE40" s="219">
        <v>1</v>
      </c>
      <c r="AF40" s="220">
        <v>1</v>
      </c>
      <c r="AG40" s="241">
        <v>1</v>
      </c>
      <c r="AH40" s="219">
        <v>1</v>
      </c>
      <c r="AI40" s="223">
        <v>1</v>
      </c>
      <c r="AJ40" s="225" t="s">
        <v>2648</v>
      </c>
      <c r="AK40" s="225" t="s">
        <v>1013</v>
      </c>
      <c r="AL40" s="225"/>
      <c r="AM40" s="271"/>
    </row>
    <row r="41" spans="1:39" ht="13.5" customHeight="1">
      <c r="A41" s="492" t="s">
        <v>1464</v>
      </c>
      <c r="B41" s="643">
        <v>551</v>
      </c>
      <c r="C41" s="82">
        <v>455.6</v>
      </c>
      <c r="D41" s="83">
        <v>418.5</v>
      </c>
      <c r="E41" s="83">
        <v>42.1</v>
      </c>
      <c r="F41" s="83">
        <v>67.5</v>
      </c>
      <c r="G41" s="84">
        <v>15.2</v>
      </c>
      <c r="H41" s="225">
        <v>701.9</v>
      </c>
      <c r="I41" s="219">
        <v>320.6</v>
      </c>
      <c r="J41" s="219">
        <v>290.2</v>
      </c>
      <c r="K41" s="219" t="s">
        <v>634</v>
      </c>
      <c r="L41" s="219">
        <v>134</v>
      </c>
      <c r="M41" s="220">
        <v>306</v>
      </c>
      <c r="N41" s="638">
        <v>2.475</v>
      </c>
      <c r="O41" s="219">
        <v>4.492</v>
      </c>
      <c r="P41" s="226" t="s">
        <v>743</v>
      </c>
      <c r="Q41" s="220">
        <v>551</v>
      </c>
      <c r="R41" s="219">
        <v>226900</v>
      </c>
      <c r="S41" s="219">
        <v>9962</v>
      </c>
      <c r="T41" s="219">
        <v>12080</v>
      </c>
      <c r="U41" s="640">
        <v>17.98</v>
      </c>
      <c r="V41" s="220">
        <v>185.9</v>
      </c>
      <c r="W41" s="219">
        <v>82670</v>
      </c>
      <c r="X41" s="219">
        <v>3951</v>
      </c>
      <c r="Y41" s="219">
        <v>6058</v>
      </c>
      <c r="Z41" s="641">
        <v>10.85</v>
      </c>
      <c r="AA41" s="639">
        <v>194.9</v>
      </c>
      <c r="AB41" s="219">
        <v>9402</v>
      </c>
      <c r="AC41" s="223">
        <v>31050</v>
      </c>
      <c r="AD41" s="222">
        <v>1</v>
      </c>
      <c r="AE41" s="219">
        <v>1</v>
      </c>
      <c r="AF41" s="220">
        <v>1</v>
      </c>
      <c r="AG41" s="241">
        <v>1</v>
      </c>
      <c r="AH41" s="219">
        <v>1</v>
      </c>
      <c r="AI41" s="223">
        <v>1</v>
      </c>
      <c r="AJ41" s="225" t="s">
        <v>2648</v>
      </c>
      <c r="AK41" s="225" t="s">
        <v>1013</v>
      </c>
      <c r="AL41" s="225"/>
      <c r="AM41" s="271"/>
    </row>
    <row r="42" spans="1:39" ht="13.5" customHeight="1">
      <c r="A42" s="492" t="s">
        <v>1465</v>
      </c>
      <c r="B42" s="643">
        <v>633.9</v>
      </c>
      <c r="C42" s="82">
        <v>474.6</v>
      </c>
      <c r="D42" s="83">
        <v>424</v>
      </c>
      <c r="E42" s="83">
        <v>47.6</v>
      </c>
      <c r="F42" s="83">
        <v>77</v>
      </c>
      <c r="G42" s="84">
        <v>15.2</v>
      </c>
      <c r="H42" s="225">
        <v>807.5</v>
      </c>
      <c r="I42" s="219">
        <v>320.6</v>
      </c>
      <c r="J42" s="219">
        <v>290.2</v>
      </c>
      <c r="K42" s="219" t="s">
        <v>634</v>
      </c>
      <c r="L42" s="219">
        <v>140</v>
      </c>
      <c r="M42" s="220">
        <v>312</v>
      </c>
      <c r="N42" s="638">
        <v>2.524</v>
      </c>
      <c r="O42" s="219">
        <v>3.981</v>
      </c>
      <c r="P42" s="226" t="s">
        <v>744</v>
      </c>
      <c r="Q42" s="220">
        <v>633.9</v>
      </c>
      <c r="R42" s="219">
        <v>274800</v>
      </c>
      <c r="S42" s="219">
        <v>11580</v>
      </c>
      <c r="T42" s="219">
        <v>14240</v>
      </c>
      <c r="U42" s="640">
        <v>18.45</v>
      </c>
      <c r="V42" s="220">
        <v>214.6</v>
      </c>
      <c r="W42" s="219">
        <v>98130</v>
      </c>
      <c r="X42" s="219">
        <v>4629</v>
      </c>
      <c r="Y42" s="219">
        <v>7108</v>
      </c>
      <c r="Z42" s="641">
        <v>11.02</v>
      </c>
      <c r="AA42" s="639">
        <v>219.4</v>
      </c>
      <c r="AB42" s="219">
        <v>13990</v>
      </c>
      <c r="AC42" s="223">
        <v>38660</v>
      </c>
      <c r="AD42" s="222">
        <v>1</v>
      </c>
      <c r="AE42" s="219">
        <v>1</v>
      </c>
      <c r="AF42" s="220">
        <v>1</v>
      </c>
      <c r="AG42" s="241">
        <v>1</v>
      </c>
      <c r="AH42" s="219">
        <v>1</v>
      </c>
      <c r="AI42" s="223">
        <v>1</v>
      </c>
      <c r="AJ42" s="225" t="s">
        <v>2648</v>
      </c>
      <c r="AK42" s="225" t="s">
        <v>1013</v>
      </c>
      <c r="AL42" s="225"/>
      <c r="AM42" s="271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</sheetData>
  <mergeCells count="16">
    <mergeCell ref="R5:V5"/>
    <mergeCell ref="W5:Z5"/>
    <mergeCell ref="AA5:AC5"/>
    <mergeCell ref="A1:T1"/>
    <mergeCell ref="A2:T2"/>
    <mergeCell ref="A3:T3"/>
    <mergeCell ref="AJ6:AJ10"/>
    <mergeCell ref="AK6:AK10"/>
    <mergeCell ref="AL6:AL10"/>
    <mergeCell ref="A4:B5"/>
    <mergeCell ref="C4:G5"/>
    <mergeCell ref="H4:H5"/>
    <mergeCell ref="I4:M5"/>
    <mergeCell ref="N4:O5"/>
    <mergeCell ref="P4:Q5"/>
    <mergeCell ref="R4:AC4"/>
  </mergeCells>
  <printOptions/>
  <pageMargins left="0.3937007874015748" right="0.3937007874015748" top="0.3937007874015748" bottom="0.7874015748031497" header="0.3937007874015748" footer="0.3937007874015748"/>
  <pageSetup fitToHeight="2" orientation="landscape" pageOrder="overThenDown" paperSize="9" scale="62"/>
  <headerFooter alignWithMargins="0">
    <oddFooter>&amp;L&amp;"Helvetica,Regular"&amp;8&amp;F
&amp;D&amp;R&amp;"Helvetica,Regular"&amp;8Profilés &amp;A
Page &amp;P/&amp;N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showGridLines="0" zoomScale="75" zoomScaleNormal="75" workbookViewId="0" topLeftCell="A1">
      <selection activeCell="AK3" sqref="AK3"/>
    </sheetView>
  </sheetViews>
  <sheetFormatPr defaultColWidth="9.00390625" defaultRowHeight="12.75"/>
  <cols>
    <col min="1" max="1" width="14.125" style="423" customWidth="1"/>
    <col min="2" max="2" width="5.00390625" style="242" customWidth="1"/>
    <col min="3" max="4" width="4.875" style="242" customWidth="1"/>
    <col min="5" max="5" width="4.25390625" style="242" customWidth="1"/>
    <col min="6" max="7" width="4.00390625" style="242" customWidth="1"/>
    <col min="8" max="8" width="5.125" style="242" customWidth="1"/>
    <col min="9" max="9" width="4.875" style="242" customWidth="1"/>
    <col min="10" max="10" width="4.625" style="242" customWidth="1"/>
    <col min="11" max="11" width="4.375" style="242" customWidth="1"/>
    <col min="12" max="12" width="5.375" style="242" customWidth="1"/>
    <col min="13" max="13" width="4.625" style="242" customWidth="1"/>
    <col min="14" max="14" width="5.125" style="242" customWidth="1"/>
    <col min="15" max="15" width="4.875" style="242" customWidth="1"/>
    <col min="16" max="16" width="14.125" style="423" customWidth="1"/>
    <col min="17" max="17" width="4.375" style="424" customWidth="1"/>
    <col min="18" max="18" width="4.625" style="242" customWidth="1"/>
    <col min="19" max="19" width="5.75390625" style="242" bestFit="1" customWidth="1"/>
    <col min="20" max="20" width="4.875" style="242" customWidth="1"/>
    <col min="21" max="21" width="4.625" style="242" bestFit="1" customWidth="1"/>
    <col min="22" max="23" width="5.25390625" style="242" bestFit="1" customWidth="1"/>
    <col min="24" max="24" width="4.625" style="242" customWidth="1"/>
    <col min="25" max="25" width="4.75390625" style="242" bestFit="1" customWidth="1"/>
    <col min="26" max="26" width="4.125" style="242" bestFit="1" customWidth="1"/>
    <col min="27" max="27" width="4.875" style="242" customWidth="1"/>
    <col min="28" max="28" width="5.25390625" style="242" customWidth="1"/>
    <col min="29" max="29" width="5.625" style="242" bestFit="1" customWidth="1"/>
    <col min="30" max="35" width="3.625" style="242" customWidth="1"/>
    <col min="36" max="38" width="2.75390625" style="242" customWidth="1"/>
    <col min="39" max="39" width="3.625" style="242" customWidth="1"/>
    <col min="40" max="41" width="6.875" style="242" customWidth="1"/>
    <col min="42" max="16384" width="10.75390625" style="242" customWidth="1"/>
  </cols>
  <sheetData>
    <row r="1" spans="1:20" ht="70.5" customHeight="1">
      <c r="A1" s="1268" t="s">
        <v>2106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686"/>
      <c r="S1" s="686"/>
      <c r="T1" s="686"/>
    </row>
    <row r="2" spans="1:20" ht="64.5" customHeight="1">
      <c r="A2" s="1268" t="s">
        <v>2107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</row>
    <row r="3" spans="1:20" ht="63" customHeight="1" thickBot="1">
      <c r="A3" s="1269" t="s">
        <v>2108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</row>
    <row r="4" spans="1:29" ht="22.5" customHeight="1" thickBot="1" thickTop="1">
      <c r="A4" s="1131" t="s">
        <v>2154</v>
      </c>
      <c r="B4" s="1163"/>
      <c r="C4" s="1131" t="s">
        <v>2155</v>
      </c>
      <c r="D4" s="1173"/>
      <c r="E4" s="1173"/>
      <c r="F4" s="1173"/>
      <c r="G4" s="1163"/>
      <c r="H4" s="1252"/>
      <c r="I4" s="1240" t="s">
        <v>779</v>
      </c>
      <c r="J4" s="1173"/>
      <c r="K4" s="1173"/>
      <c r="L4" s="1173"/>
      <c r="M4" s="1163"/>
      <c r="N4" s="1131" t="s">
        <v>780</v>
      </c>
      <c r="O4" s="1163"/>
      <c r="P4" s="1131" t="s">
        <v>2154</v>
      </c>
      <c r="Q4" s="1173"/>
      <c r="R4" s="1240" t="s">
        <v>43</v>
      </c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63"/>
    </row>
    <row r="5" spans="1:29" ht="42" customHeight="1" thickBot="1" thickTop="1">
      <c r="A5" s="1164"/>
      <c r="B5" s="1165"/>
      <c r="C5" s="1164"/>
      <c r="D5" s="1167"/>
      <c r="E5" s="1167"/>
      <c r="F5" s="1167"/>
      <c r="G5" s="1165"/>
      <c r="H5" s="1253"/>
      <c r="I5" s="1164"/>
      <c r="J5" s="1167"/>
      <c r="K5" s="1167"/>
      <c r="L5" s="1167"/>
      <c r="M5" s="1165"/>
      <c r="N5" s="1164"/>
      <c r="O5" s="1165"/>
      <c r="P5" s="1164"/>
      <c r="Q5" s="1167"/>
      <c r="R5" s="1256" t="s">
        <v>758</v>
      </c>
      <c r="S5" s="1171"/>
      <c r="T5" s="1171"/>
      <c r="U5" s="1171"/>
      <c r="V5" s="1172"/>
      <c r="W5" s="1139" t="s">
        <v>1794</v>
      </c>
      <c r="X5" s="1254"/>
      <c r="Y5" s="1254"/>
      <c r="Z5" s="1255"/>
      <c r="AA5" s="1256"/>
      <c r="AB5" s="1171"/>
      <c r="AC5" s="1172"/>
    </row>
    <row r="6" spans="1:39" s="265" customFormat="1" ht="13.5" customHeight="1" thickTop="1">
      <c r="A6" s="327"/>
      <c r="B6" s="328"/>
      <c r="C6" s="243"/>
      <c r="D6" s="243"/>
      <c r="E6" s="243"/>
      <c r="F6" s="243"/>
      <c r="G6" s="244"/>
      <c r="H6" s="244"/>
      <c r="I6" s="243"/>
      <c r="J6" s="243"/>
      <c r="K6" s="243"/>
      <c r="L6" s="243"/>
      <c r="M6" s="244"/>
      <c r="N6" s="243"/>
      <c r="O6" s="243"/>
      <c r="P6" s="329"/>
      <c r="Q6" s="244"/>
      <c r="R6" s="243"/>
      <c r="S6" s="243"/>
      <c r="T6" s="243"/>
      <c r="U6" s="243"/>
      <c r="V6" s="244"/>
      <c r="W6" s="243"/>
      <c r="X6" s="243"/>
      <c r="Y6" s="243"/>
      <c r="Z6" s="244"/>
      <c r="AA6" s="243"/>
      <c r="AB6" s="243"/>
      <c r="AC6" s="330"/>
      <c r="AD6" s="331"/>
      <c r="AE6" s="332"/>
      <c r="AF6" s="1075" t="s">
        <v>398</v>
      </c>
      <c r="AG6" s="1075"/>
      <c r="AH6" s="1075"/>
      <c r="AI6" s="1076"/>
      <c r="AJ6" s="1342" t="s">
        <v>2841</v>
      </c>
      <c r="AK6" s="1343" t="s">
        <v>1011</v>
      </c>
      <c r="AL6" s="1083" t="s">
        <v>1012</v>
      </c>
      <c r="AM6" s="295"/>
    </row>
    <row r="7" spans="1:39" s="265" customFormat="1" ht="13.5" customHeight="1">
      <c r="A7" s="335"/>
      <c r="B7" s="336"/>
      <c r="C7" s="245"/>
      <c r="D7" s="245"/>
      <c r="E7" s="245"/>
      <c r="F7" s="245"/>
      <c r="G7" s="246"/>
      <c r="H7" s="246"/>
      <c r="I7" s="245"/>
      <c r="J7" s="245"/>
      <c r="K7" s="245"/>
      <c r="L7" s="245"/>
      <c r="M7" s="246"/>
      <c r="N7" s="245"/>
      <c r="O7" s="245"/>
      <c r="P7" s="337" t="s">
        <v>399</v>
      </c>
      <c r="Q7" s="246"/>
      <c r="R7" s="245"/>
      <c r="S7" s="245"/>
      <c r="T7" s="245"/>
      <c r="U7" s="245"/>
      <c r="V7" s="246"/>
      <c r="W7" s="245"/>
      <c r="X7" s="245"/>
      <c r="Y7" s="245"/>
      <c r="Z7" s="246"/>
      <c r="AA7" s="245"/>
      <c r="AB7" s="245"/>
      <c r="AC7" s="304"/>
      <c r="AD7" s="338"/>
      <c r="AE7" s="339"/>
      <c r="AF7" s="429"/>
      <c r="AG7" s="428"/>
      <c r="AH7" s="428"/>
      <c r="AI7" s="430"/>
      <c r="AJ7" s="1342"/>
      <c r="AK7" s="1343"/>
      <c r="AL7" s="1083"/>
      <c r="AM7" s="411"/>
    </row>
    <row r="8" spans="1:39" s="265" customFormat="1" ht="13.5" customHeight="1">
      <c r="A8" s="335"/>
      <c r="B8" s="336" t="s">
        <v>400</v>
      </c>
      <c r="C8" s="245" t="s">
        <v>401</v>
      </c>
      <c r="D8" s="245" t="s">
        <v>402</v>
      </c>
      <c r="E8" s="245" t="s">
        <v>795</v>
      </c>
      <c r="F8" s="245" t="s">
        <v>796</v>
      </c>
      <c r="G8" s="246" t="s">
        <v>405</v>
      </c>
      <c r="H8" s="246" t="s">
        <v>406</v>
      </c>
      <c r="I8" s="245" t="s">
        <v>797</v>
      </c>
      <c r="J8" s="245" t="s">
        <v>408</v>
      </c>
      <c r="K8" s="245" t="s">
        <v>409</v>
      </c>
      <c r="L8" s="342" t="s">
        <v>798</v>
      </c>
      <c r="M8" s="246" t="s">
        <v>2295</v>
      </c>
      <c r="N8" s="245" t="s">
        <v>2296</v>
      </c>
      <c r="O8" s="245" t="s">
        <v>2297</v>
      </c>
      <c r="P8" s="337"/>
      <c r="Q8" s="246" t="s">
        <v>400</v>
      </c>
      <c r="R8" s="245" t="s">
        <v>2298</v>
      </c>
      <c r="S8" s="245" t="s">
        <v>2299</v>
      </c>
      <c r="T8" s="245" t="s">
        <v>1179</v>
      </c>
      <c r="U8" s="245" t="s">
        <v>2300</v>
      </c>
      <c r="V8" s="246" t="s">
        <v>2301</v>
      </c>
      <c r="W8" s="245" t="s">
        <v>2302</v>
      </c>
      <c r="X8" s="245" t="s">
        <v>2303</v>
      </c>
      <c r="Y8" s="245" t="s">
        <v>1180</v>
      </c>
      <c r="Z8" s="246" t="s">
        <v>623</v>
      </c>
      <c r="AA8" s="245" t="s">
        <v>624</v>
      </c>
      <c r="AB8" s="245" t="s">
        <v>625</v>
      </c>
      <c r="AC8" s="304" t="s">
        <v>1466</v>
      </c>
      <c r="AD8" s="343"/>
      <c r="AE8" s="295" t="s">
        <v>423</v>
      </c>
      <c r="AF8" s="246"/>
      <c r="AG8" s="245"/>
      <c r="AH8" s="245" t="s">
        <v>423</v>
      </c>
      <c r="AI8" s="304"/>
      <c r="AJ8" s="1342"/>
      <c r="AK8" s="1343"/>
      <c r="AL8" s="1083"/>
      <c r="AM8" s="295"/>
    </row>
    <row r="9" spans="1:39" s="265" customFormat="1" ht="13.5" customHeight="1">
      <c r="A9" s="335"/>
      <c r="B9" s="336" t="s">
        <v>2371</v>
      </c>
      <c r="C9" s="245" t="s">
        <v>2372</v>
      </c>
      <c r="D9" s="245" t="s">
        <v>2373</v>
      </c>
      <c r="E9" s="245" t="s">
        <v>2373</v>
      </c>
      <c r="F9" s="245" t="s">
        <v>2373</v>
      </c>
      <c r="G9" s="246" t="s">
        <v>2373</v>
      </c>
      <c r="H9" s="246" t="s">
        <v>1348</v>
      </c>
      <c r="I9" s="245" t="s">
        <v>2373</v>
      </c>
      <c r="J9" s="245" t="s">
        <v>2373</v>
      </c>
      <c r="K9" s="245"/>
      <c r="L9" s="245" t="s">
        <v>2373</v>
      </c>
      <c r="M9" s="246" t="s">
        <v>2373</v>
      </c>
      <c r="N9" s="245" t="s">
        <v>2381</v>
      </c>
      <c r="O9" s="245" t="s">
        <v>2382</v>
      </c>
      <c r="P9" s="337"/>
      <c r="Q9" s="246" t="s">
        <v>2371</v>
      </c>
      <c r="R9" s="245" t="s">
        <v>1228</v>
      </c>
      <c r="S9" s="245" t="s">
        <v>1350</v>
      </c>
      <c r="T9" s="245" t="s">
        <v>1350</v>
      </c>
      <c r="U9" s="245" t="s">
        <v>2373</v>
      </c>
      <c r="V9" s="246" t="s">
        <v>1348</v>
      </c>
      <c r="W9" s="245" t="s">
        <v>1351</v>
      </c>
      <c r="X9" s="245" t="s">
        <v>1350</v>
      </c>
      <c r="Y9" s="245" t="s">
        <v>1350</v>
      </c>
      <c r="Z9" s="246" t="s">
        <v>2373</v>
      </c>
      <c r="AA9" s="245" t="s">
        <v>2373</v>
      </c>
      <c r="AB9" s="245" t="s">
        <v>1351</v>
      </c>
      <c r="AC9" s="304" t="s">
        <v>1229</v>
      </c>
      <c r="AD9" s="346"/>
      <c r="AE9" s="412" t="s">
        <v>2377</v>
      </c>
      <c r="AF9" s="435"/>
      <c r="AG9" s="434"/>
      <c r="AH9" s="434" t="s">
        <v>2378</v>
      </c>
      <c r="AI9" s="436"/>
      <c r="AJ9" s="1342"/>
      <c r="AK9" s="1343"/>
      <c r="AL9" s="1083"/>
      <c r="AM9" s="295"/>
    </row>
    <row r="10" spans="1:39" s="265" customFormat="1" ht="13.5" customHeight="1" thickBot="1">
      <c r="A10" s="347"/>
      <c r="B10" s="348"/>
      <c r="C10" s="247"/>
      <c r="D10" s="247"/>
      <c r="E10" s="247"/>
      <c r="F10" s="247"/>
      <c r="G10" s="248"/>
      <c r="H10" s="623" t="s">
        <v>2680</v>
      </c>
      <c r="I10" s="247"/>
      <c r="J10" s="247"/>
      <c r="K10" s="247"/>
      <c r="L10" s="247"/>
      <c r="M10" s="248"/>
      <c r="N10" s="247"/>
      <c r="O10" s="247"/>
      <c r="P10" s="349"/>
      <c r="Q10" s="248"/>
      <c r="R10" s="634" t="s">
        <v>2682</v>
      </c>
      <c r="S10" s="624" t="s">
        <v>2681</v>
      </c>
      <c r="T10" s="624" t="s">
        <v>2681</v>
      </c>
      <c r="U10" s="624" t="s">
        <v>1798</v>
      </c>
      <c r="V10" s="625" t="s">
        <v>2680</v>
      </c>
      <c r="W10" s="634" t="s">
        <v>2682</v>
      </c>
      <c r="X10" s="624" t="s">
        <v>2681</v>
      </c>
      <c r="Y10" s="624" t="s">
        <v>2681</v>
      </c>
      <c r="Z10" s="625" t="s">
        <v>1798</v>
      </c>
      <c r="AA10" s="247"/>
      <c r="AB10" s="624" t="s">
        <v>1798</v>
      </c>
      <c r="AC10" s="635" t="s">
        <v>2683</v>
      </c>
      <c r="AD10" s="404" t="s">
        <v>2151</v>
      </c>
      <c r="AE10" s="402" t="s">
        <v>2152</v>
      </c>
      <c r="AF10" s="348" t="s">
        <v>2153</v>
      </c>
      <c r="AG10" s="348" t="s">
        <v>2151</v>
      </c>
      <c r="AH10" s="348" t="s">
        <v>2152</v>
      </c>
      <c r="AI10" s="437" t="s">
        <v>2153</v>
      </c>
      <c r="AJ10" s="1344"/>
      <c r="AK10" s="1345"/>
      <c r="AL10" s="1084"/>
      <c r="AM10" s="295"/>
    </row>
    <row r="11" spans="1:39" s="250" customFormat="1" ht="13.5" customHeight="1" thickTop="1">
      <c r="A11" s="136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136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92"/>
      <c r="AE11" s="92"/>
      <c r="AF11" s="263"/>
      <c r="AG11" s="263"/>
      <c r="AH11" s="263"/>
      <c r="AI11" s="263"/>
      <c r="AJ11" s="263"/>
      <c r="AK11" s="263"/>
      <c r="AL11" s="92"/>
      <c r="AM11" s="92"/>
    </row>
    <row r="12" spans="1:38" s="92" customFormat="1" ht="13.5" customHeight="1">
      <c r="A12" s="481" t="s">
        <v>1467</v>
      </c>
      <c r="B12" s="647">
        <v>44.9</v>
      </c>
      <c r="C12" s="126">
        <v>200.2</v>
      </c>
      <c r="D12" s="126">
        <v>205.9</v>
      </c>
      <c r="E12" s="126">
        <v>9.5</v>
      </c>
      <c r="F12" s="126">
        <v>9.5</v>
      </c>
      <c r="G12" s="127">
        <v>10.2</v>
      </c>
      <c r="H12" s="127">
        <v>57.23</v>
      </c>
      <c r="I12" s="126">
        <v>181.2</v>
      </c>
      <c r="J12" s="126">
        <v>160.8</v>
      </c>
      <c r="K12" s="126" t="s">
        <v>634</v>
      </c>
      <c r="L12" s="126">
        <v>90</v>
      </c>
      <c r="M12" s="127">
        <v>106</v>
      </c>
      <c r="N12" s="619">
        <v>1.19</v>
      </c>
      <c r="O12" s="619">
        <v>26.43</v>
      </c>
      <c r="P12" s="128" t="s">
        <v>809</v>
      </c>
      <c r="Q12" s="647">
        <v>44.9</v>
      </c>
      <c r="R12" s="126">
        <v>4100</v>
      </c>
      <c r="S12" s="126">
        <v>409.6</v>
      </c>
      <c r="T12" s="126">
        <v>458.9</v>
      </c>
      <c r="U12" s="619">
        <v>8.46</v>
      </c>
      <c r="V12" s="620">
        <v>20.95</v>
      </c>
      <c r="W12" s="618">
        <v>1384</v>
      </c>
      <c r="X12" s="617">
        <v>134.4</v>
      </c>
      <c r="Y12" s="126">
        <v>206.1</v>
      </c>
      <c r="Z12" s="620">
        <v>4.92</v>
      </c>
      <c r="AA12" s="126">
        <v>40.45</v>
      </c>
      <c r="AB12" s="619">
        <v>20.8</v>
      </c>
      <c r="AC12" s="129">
        <v>125.7</v>
      </c>
      <c r="AD12" s="126">
        <v>2</v>
      </c>
      <c r="AE12" s="126">
        <v>3</v>
      </c>
      <c r="AF12" s="127" t="s">
        <v>627</v>
      </c>
      <c r="AG12" s="126">
        <v>2</v>
      </c>
      <c r="AH12" s="126">
        <v>3</v>
      </c>
      <c r="AI12" s="129" t="s">
        <v>627</v>
      </c>
      <c r="AJ12" s="648" t="s">
        <v>2648</v>
      </c>
      <c r="AK12" s="87"/>
      <c r="AL12" s="87"/>
    </row>
    <row r="13" spans="1:39" ht="13.5" customHeight="1">
      <c r="A13" s="272" t="s">
        <v>1468</v>
      </c>
      <c r="B13" s="649">
        <v>53.9</v>
      </c>
      <c r="C13" s="236">
        <v>204</v>
      </c>
      <c r="D13" s="237">
        <v>207.7</v>
      </c>
      <c r="E13" s="237">
        <v>11.3</v>
      </c>
      <c r="F13" s="237">
        <v>11.4</v>
      </c>
      <c r="G13" s="238">
        <v>10.2</v>
      </c>
      <c r="H13" s="261">
        <v>68.72</v>
      </c>
      <c r="I13" s="126">
        <v>181.2</v>
      </c>
      <c r="J13" s="126">
        <v>160.8</v>
      </c>
      <c r="K13" s="126" t="s">
        <v>634</v>
      </c>
      <c r="L13" s="126">
        <v>94</v>
      </c>
      <c r="M13" s="127">
        <v>108</v>
      </c>
      <c r="N13" s="619">
        <v>1.2</v>
      </c>
      <c r="O13" s="619">
        <v>22.22</v>
      </c>
      <c r="P13" s="147" t="s">
        <v>810</v>
      </c>
      <c r="Q13" s="649">
        <v>53.9</v>
      </c>
      <c r="R13" s="126">
        <v>5027</v>
      </c>
      <c r="S13" s="126">
        <v>492.8</v>
      </c>
      <c r="T13" s="126">
        <v>556.7</v>
      </c>
      <c r="U13" s="619">
        <v>8.55</v>
      </c>
      <c r="V13" s="620">
        <v>24.98</v>
      </c>
      <c r="W13" s="618">
        <v>1705</v>
      </c>
      <c r="X13" s="617">
        <v>164.2</v>
      </c>
      <c r="Y13" s="126">
        <v>252.4</v>
      </c>
      <c r="Z13" s="620">
        <v>4.98</v>
      </c>
      <c r="AA13" s="126">
        <v>46.05</v>
      </c>
      <c r="AB13" s="126">
        <v>34.97</v>
      </c>
      <c r="AC13" s="129">
        <v>157.9</v>
      </c>
      <c r="AD13" s="126">
        <v>1</v>
      </c>
      <c r="AE13" s="126">
        <v>3</v>
      </c>
      <c r="AF13" s="127" t="s">
        <v>627</v>
      </c>
      <c r="AG13" s="126">
        <v>1</v>
      </c>
      <c r="AH13" s="126">
        <v>3</v>
      </c>
      <c r="AI13" s="129" t="s">
        <v>627</v>
      </c>
      <c r="AJ13" s="650" t="s">
        <v>2648</v>
      </c>
      <c r="AK13" s="261"/>
      <c r="AL13" s="261"/>
      <c r="AM13" s="92"/>
    </row>
    <row r="14" spans="1:39" ht="13.5" customHeight="1">
      <c r="A14" s="272" t="s">
        <v>1298</v>
      </c>
      <c r="B14" s="649">
        <v>63</v>
      </c>
      <c r="C14" s="236">
        <v>247.1</v>
      </c>
      <c r="D14" s="237">
        <v>256.6</v>
      </c>
      <c r="E14" s="237">
        <v>10.6</v>
      </c>
      <c r="F14" s="237">
        <v>10.7</v>
      </c>
      <c r="G14" s="238">
        <v>12.7</v>
      </c>
      <c r="H14" s="261">
        <v>80.22</v>
      </c>
      <c r="I14" s="126">
        <v>225.7</v>
      </c>
      <c r="J14" s="126">
        <v>200.3</v>
      </c>
      <c r="K14" s="126" t="s">
        <v>634</v>
      </c>
      <c r="L14" s="126">
        <v>102</v>
      </c>
      <c r="M14" s="127">
        <v>154</v>
      </c>
      <c r="N14" s="619">
        <v>1.48</v>
      </c>
      <c r="O14" s="619">
        <v>23.46</v>
      </c>
      <c r="P14" s="147" t="s">
        <v>752</v>
      </c>
      <c r="Q14" s="649">
        <v>63</v>
      </c>
      <c r="R14" s="126">
        <v>8860</v>
      </c>
      <c r="S14" s="126">
        <v>717.2</v>
      </c>
      <c r="T14" s="126">
        <v>799.3</v>
      </c>
      <c r="U14" s="619">
        <v>10.51</v>
      </c>
      <c r="V14" s="620">
        <v>29.16</v>
      </c>
      <c r="W14" s="618">
        <v>3016</v>
      </c>
      <c r="X14" s="617">
        <v>235.1</v>
      </c>
      <c r="Y14" s="126">
        <v>359.7</v>
      </c>
      <c r="Z14" s="620">
        <v>6.13</v>
      </c>
      <c r="AA14" s="126">
        <v>46.88</v>
      </c>
      <c r="AB14" s="619">
        <v>37.2</v>
      </c>
      <c r="AC14" s="651">
        <v>421</v>
      </c>
      <c r="AD14" s="126">
        <v>3</v>
      </c>
      <c r="AE14" s="126">
        <v>3</v>
      </c>
      <c r="AF14" s="127">
        <v>4</v>
      </c>
      <c r="AG14" s="126">
        <v>3</v>
      </c>
      <c r="AH14" s="126">
        <v>3</v>
      </c>
      <c r="AI14" s="129">
        <v>4</v>
      </c>
      <c r="AJ14" s="650" t="s">
        <v>2648</v>
      </c>
      <c r="AK14" s="261"/>
      <c r="AL14" s="261"/>
      <c r="AM14" s="92"/>
    </row>
    <row r="15" spans="1:39" ht="13.5" customHeight="1">
      <c r="A15" s="272" t="s">
        <v>1299</v>
      </c>
      <c r="B15" s="649">
        <v>71</v>
      </c>
      <c r="C15" s="236">
        <v>249.7</v>
      </c>
      <c r="D15" s="237">
        <v>258</v>
      </c>
      <c r="E15" s="237">
        <v>12</v>
      </c>
      <c r="F15" s="237">
        <v>12</v>
      </c>
      <c r="G15" s="238">
        <v>12.7</v>
      </c>
      <c r="H15" s="261">
        <v>90.39</v>
      </c>
      <c r="I15" s="126">
        <v>225.7</v>
      </c>
      <c r="J15" s="126">
        <v>200.3</v>
      </c>
      <c r="K15" s="126" t="s">
        <v>634</v>
      </c>
      <c r="L15" s="126">
        <v>104</v>
      </c>
      <c r="M15" s="127">
        <v>156</v>
      </c>
      <c r="N15" s="619">
        <v>1.49</v>
      </c>
      <c r="O15" s="619">
        <v>20.94</v>
      </c>
      <c r="P15" s="147" t="s">
        <v>753</v>
      </c>
      <c r="Q15" s="649">
        <v>71</v>
      </c>
      <c r="R15" s="126">
        <v>10070</v>
      </c>
      <c r="S15" s="126">
        <v>806.7</v>
      </c>
      <c r="T15" s="617">
        <v>904</v>
      </c>
      <c r="U15" s="619">
        <v>10.56</v>
      </c>
      <c r="V15" s="620">
        <v>32.96</v>
      </c>
      <c r="W15" s="618">
        <v>3439</v>
      </c>
      <c r="X15" s="617">
        <v>266.6</v>
      </c>
      <c r="Y15" s="126">
        <v>408.7</v>
      </c>
      <c r="Z15" s="620">
        <v>6.17</v>
      </c>
      <c r="AA15" s="126">
        <v>50.88</v>
      </c>
      <c r="AB15" s="126">
        <v>52.27</v>
      </c>
      <c r="AC15" s="129">
        <v>485.2</v>
      </c>
      <c r="AD15" s="126">
        <v>2</v>
      </c>
      <c r="AE15" s="126">
        <v>3</v>
      </c>
      <c r="AF15" s="127">
        <v>4</v>
      </c>
      <c r="AG15" s="126">
        <v>2</v>
      </c>
      <c r="AH15" s="126">
        <v>3</v>
      </c>
      <c r="AI15" s="129">
        <v>4</v>
      </c>
      <c r="AJ15" s="650" t="s">
        <v>2648</v>
      </c>
      <c r="AK15" s="261"/>
      <c r="AL15" s="261"/>
      <c r="AM15" s="92"/>
    </row>
    <row r="16" spans="1:39" ht="13.5" customHeight="1">
      <c r="A16" s="272" t="s">
        <v>1300</v>
      </c>
      <c r="B16" s="649">
        <v>85.1</v>
      </c>
      <c r="C16" s="236">
        <v>254.3</v>
      </c>
      <c r="D16" s="237">
        <v>260.4</v>
      </c>
      <c r="E16" s="237">
        <v>14.4</v>
      </c>
      <c r="F16" s="237">
        <v>14.3</v>
      </c>
      <c r="G16" s="238">
        <v>12.7</v>
      </c>
      <c r="H16" s="261">
        <v>108.4</v>
      </c>
      <c r="I16" s="126">
        <v>225.7</v>
      </c>
      <c r="J16" s="126">
        <v>200.3</v>
      </c>
      <c r="K16" s="126" t="s">
        <v>634</v>
      </c>
      <c r="L16" s="126">
        <v>106</v>
      </c>
      <c r="M16" s="127">
        <v>158</v>
      </c>
      <c r="N16" s="619">
        <v>1.5</v>
      </c>
      <c r="O16" s="619">
        <v>17.63</v>
      </c>
      <c r="P16" s="147" t="s">
        <v>754</v>
      </c>
      <c r="Q16" s="649">
        <v>85.1</v>
      </c>
      <c r="R16" s="126">
        <v>12280</v>
      </c>
      <c r="S16" s="126">
        <v>966.1</v>
      </c>
      <c r="T16" s="126">
        <v>1092</v>
      </c>
      <c r="U16" s="619">
        <v>10.65</v>
      </c>
      <c r="V16" s="620">
        <v>39.58</v>
      </c>
      <c r="W16" s="618">
        <v>4215</v>
      </c>
      <c r="X16" s="617">
        <v>323.8</v>
      </c>
      <c r="Y16" s="126">
        <v>497.9</v>
      </c>
      <c r="Z16" s="620">
        <v>6.24</v>
      </c>
      <c r="AA16" s="126">
        <v>57.88</v>
      </c>
      <c r="AB16" s="126">
        <v>87.82</v>
      </c>
      <c r="AC16" s="651">
        <v>606</v>
      </c>
      <c r="AD16" s="126">
        <v>1</v>
      </c>
      <c r="AE16" s="126">
        <v>3</v>
      </c>
      <c r="AF16" s="127">
        <v>3</v>
      </c>
      <c r="AG16" s="126">
        <v>1</v>
      </c>
      <c r="AH16" s="126">
        <v>3</v>
      </c>
      <c r="AI16" s="129">
        <v>3</v>
      </c>
      <c r="AJ16" s="261" t="s">
        <v>2648</v>
      </c>
      <c r="AK16" s="261" t="s">
        <v>1013</v>
      </c>
      <c r="AL16" s="261" t="s">
        <v>1013</v>
      </c>
      <c r="AM16" s="92"/>
    </row>
    <row r="17" spans="1:39" ht="13.5" customHeight="1">
      <c r="A17" s="272" t="s">
        <v>2851</v>
      </c>
      <c r="B17" s="649">
        <v>78.9</v>
      </c>
      <c r="C17" s="236">
        <v>299.3</v>
      </c>
      <c r="D17" s="237">
        <v>306.4</v>
      </c>
      <c r="E17" s="237">
        <v>11</v>
      </c>
      <c r="F17" s="237">
        <v>11.1</v>
      </c>
      <c r="G17" s="238">
        <v>15.2</v>
      </c>
      <c r="H17" s="261">
        <v>100.5</v>
      </c>
      <c r="I17" s="126">
        <v>277.1</v>
      </c>
      <c r="J17" s="126">
        <v>246.7</v>
      </c>
      <c r="K17" s="126" t="s">
        <v>634</v>
      </c>
      <c r="L17" s="126">
        <v>102</v>
      </c>
      <c r="M17" s="127">
        <v>204</v>
      </c>
      <c r="N17" s="619">
        <v>1.78</v>
      </c>
      <c r="O17" s="619">
        <v>22.52</v>
      </c>
      <c r="P17" s="147" t="s">
        <v>755</v>
      </c>
      <c r="Q17" s="649">
        <v>78.9</v>
      </c>
      <c r="R17" s="126">
        <v>16440</v>
      </c>
      <c r="S17" s="126">
        <v>1099</v>
      </c>
      <c r="T17" s="126">
        <v>1218</v>
      </c>
      <c r="U17" s="619">
        <v>12.79</v>
      </c>
      <c r="V17" s="620">
        <v>37.06</v>
      </c>
      <c r="W17" s="618">
        <v>5326</v>
      </c>
      <c r="X17" s="617">
        <v>347.7</v>
      </c>
      <c r="Y17" s="126">
        <v>531.2</v>
      </c>
      <c r="Z17" s="620">
        <v>7.28</v>
      </c>
      <c r="AA17" s="126">
        <v>51.01</v>
      </c>
      <c r="AB17" s="126">
        <v>51.37</v>
      </c>
      <c r="AC17" s="129">
        <v>1105</v>
      </c>
      <c r="AD17" s="126">
        <v>3</v>
      </c>
      <c r="AE17" s="126">
        <v>4</v>
      </c>
      <c r="AF17" s="127">
        <v>4</v>
      </c>
      <c r="AG17" s="126">
        <v>3</v>
      </c>
      <c r="AH17" s="126">
        <v>4</v>
      </c>
      <c r="AI17" s="129">
        <v>4</v>
      </c>
      <c r="AJ17" s="650" t="s">
        <v>2648</v>
      </c>
      <c r="AK17" s="261" t="s">
        <v>2648</v>
      </c>
      <c r="AL17" s="261" t="s">
        <v>2648</v>
      </c>
      <c r="AM17" s="92"/>
    </row>
    <row r="18" spans="1:39" ht="13.5" customHeight="1">
      <c r="A18" s="272" t="s">
        <v>2852</v>
      </c>
      <c r="B18" s="649">
        <v>88</v>
      </c>
      <c r="C18" s="236">
        <v>301.7</v>
      </c>
      <c r="D18" s="237">
        <v>307.8</v>
      </c>
      <c r="E18" s="237">
        <v>12.4</v>
      </c>
      <c r="F18" s="237">
        <v>12.3</v>
      </c>
      <c r="G18" s="238">
        <v>15.2</v>
      </c>
      <c r="H18" s="261">
        <v>112.1</v>
      </c>
      <c r="I18" s="126">
        <v>277.1</v>
      </c>
      <c r="J18" s="126">
        <v>246.7</v>
      </c>
      <c r="K18" s="126" t="s">
        <v>634</v>
      </c>
      <c r="L18" s="126">
        <v>104</v>
      </c>
      <c r="M18" s="127">
        <v>206</v>
      </c>
      <c r="N18" s="619">
        <v>1.78</v>
      </c>
      <c r="O18" s="619">
        <v>20.28</v>
      </c>
      <c r="P18" s="147" t="s">
        <v>812</v>
      </c>
      <c r="Q18" s="649">
        <v>88</v>
      </c>
      <c r="R18" s="126">
        <v>18420</v>
      </c>
      <c r="S18" s="126">
        <v>1221</v>
      </c>
      <c r="T18" s="126">
        <v>1360</v>
      </c>
      <c r="U18" s="619">
        <v>12.82</v>
      </c>
      <c r="V18" s="620">
        <v>41.61</v>
      </c>
      <c r="W18" s="618">
        <v>5984</v>
      </c>
      <c r="X18" s="617">
        <v>388.9</v>
      </c>
      <c r="Y18" s="126">
        <v>595.2</v>
      </c>
      <c r="Z18" s="620">
        <v>7.31</v>
      </c>
      <c r="AA18" s="126">
        <v>54.81</v>
      </c>
      <c r="AB18" s="126">
        <v>70.05</v>
      </c>
      <c r="AC18" s="129">
        <v>1252</v>
      </c>
      <c r="AD18" s="126">
        <v>3</v>
      </c>
      <c r="AE18" s="126">
        <v>4</v>
      </c>
      <c r="AF18" s="127">
        <v>4</v>
      </c>
      <c r="AG18" s="126">
        <v>3</v>
      </c>
      <c r="AH18" s="126">
        <v>4</v>
      </c>
      <c r="AI18" s="129">
        <v>4</v>
      </c>
      <c r="AJ18" s="650" t="s">
        <v>2648</v>
      </c>
      <c r="AK18" s="261" t="s">
        <v>2648</v>
      </c>
      <c r="AL18" s="261" t="s">
        <v>2648</v>
      </c>
      <c r="AM18" s="92"/>
    </row>
    <row r="19" spans="1:39" ht="13.5" customHeight="1">
      <c r="A19" s="272" t="s">
        <v>2853</v>
      </c>
      <c r="B19" s="649">
        <v>94.9</v>
      </c>
      <c r="C19" s="236">
        <v>303.7</v>
      </c>
      <c r="D19" s="237">
        <v>308.7</v>
      </c>
      <c r="E19" s="237">
        <v>13.3</v>
      </c>
      <c r="F19" s="237">
        <v>13.3</v>
      </c>
      <c r="G19" s="238">
        <v>15.2</v>
      </c>
      <c r="H19" s="261">
        <v>120.9</v>
      </c>
      <c r="I19" s="126">
        <v>277.1</v>
      </c>
      <c r="J19" s="126">
        <v>246.7</v>
      </c>
      <c r="K19" s="126" t="s">
        <v>634</v>
      </c>
      <c r="L19" s="126">
        <v>106</v>
      </c>
      <c r="M19" s="127">
        <v>206</v>
      </c>
      <c r="N19" s="619">
        <v>1.79</v>
      </c>
      <c r="O19" s="619">
        <v>18.85</v>
      </c>
      <c r="P19" s="147" t="s">
        <v>813</v>
      </c>
      <c r="Q19" s="649">
        <v>94.9</v>
      </c>
      <c r="R19" s="126">
        <v>20040</v>
      </c>
      <c r="S19" s="126">
        <v>1320</v>
      </c>
      <c r="T19" s="126">
        <v>1474</v>
      </c>
      <c r="U19" s="619">
        <v>12.87</v>
      </c>
      <c r="V19" s="620">
        <v>44.65</v>
      </c>
      <c r="W19" s="618">
        <v>6529</v>
      </c>
      <c r="X19" s="617">
        <v>423</v>
      </c>
      <c r="Y19" s="617">
        <v>648</v>
      </c>
      <c r="Z19" s="620">
        <v>7.35</v>
      </c>
      <c r="AA19" s="126">
        <v>57.71</v>
      </c>
      <c r="AB19" s="126">
        <v>86.69</v>
      </c>
      <c r="AC19" s="129">
        <v>1375</v>
      </c>
      <c r="AD19" s="126">
        <v>3</v>
      </c>
      <c r="AE19" s="126">
        <v>3</v>
      </c>
      <c r="AF19" s="127">
        <v>4</v>
      </c>
      <c r="AG19" s="126">
        <v>3</v>
      </c>
      <c r="AH19" s="126">
        <v>3</v>
      </c>
      <c r="AI19" s="129">
        <v>4</v>
      </c>
      <c r="AJ19" s="650" t="s">
        <v>2648</v>
      </c>
      <c r="AK19" s="261" t="s">
        <v>2648</v>
      </c>
      <c r="AL19" s="261" t="s">
        <v>2648</v>
      </c>
      <c r="AM19" s="92"/>
    </row>
    <row r="20" spans="1:39" ht="13.5" customHeight="1">
      <c r="A20" s="272" t="s">
        <v>2706</v>
      </c>
      <c r="B20" s="649">
        <v>110</v>
      </c>
      <c r="C20" s="236">
        <v>307.9</v>
      </c>
      <c r="D20" s="237">
        <v>310.7</v>
      </c>
      <c r="E20" s="237">
        <v>15.3</v>
      </c>
      <c r="F20" s="237">
        <v>15.4</v>
      </c>
      <c r="G20" s="238">
        <v>15.2</v>
      </c>
      <c r="H20" s="261">
        <v>140.1</v>
      </c>
      <c r="I20" s="126">
        <v>277.1</v>
      </c>
      <c r="J20" s="126">
        <v>246.7</v>
      </c>
      <c r="K20" s="126" t="s">
        <v>634</v>
      </c>
      <c r="L20" s="126">
        <v>108</v>
      </c>
      <c r="M20" s="127">
        <v>208</v>
      </c>
      <c r="N20" s="619">
        <v>1.8</v>
      </c>
      <c r="O20" s="619">
        <v>16.39</v>
      </c>
      <c r="P20" s="147" t="s">
        <v>814</v>
      </c>
      <c r="Q20" s="649">
        <v>110</v>
      </c>
      <c r="R20" s="126">
        <v>23560</v>
      </c>
      <c r="S20" s="126">
        <v>1531</v>
      </c>
      <c r="T20" s="126">
        <v>1720</v>
      </c>
      <c r="U20" s="619">
        <v>12.97</v>
      </c>
      <c r="V20" s="620">
        <v>51.42</v>
      </c>
      <c r="W20" s="618">
        <v>7709</v>
      </c>
      <c r="X20" s="617">
        <v>496.2</v>
      </c>
      <c r="Y20" s="126">
        <v>761.7</v>
      </c>
      <c r="Z20" s="620">
        <v>7.42</v>
      </c>
      <c r="AA20" s="126">
        <v>63.91</v>
      </c>
      <c r="AB20" s="126">
        <v>131.4</v>
      </c>
      <c r="AC20" s="129">
        <v>1647</v>
      </c>
      <c r="AD20" s="126">
        <v>2</v>
      </c>
      <c r="AE20" s="126">
        <v>3</v>
      </c>
      <c r="AF20" s="127">
        <v>3</v>
      </c>
      <c r="AG20" s="126">
        <v>2</v>
      </c>
      <c r="AH20" s="126">
        <v>3</v>
      </c>
      <c r="AI20" s="129">
        <v>3</v>
      </c>
      <c r="AJ20" s="261" t="s">
        <v>2648</v>
      </c>
      <c r="AK20" s="261" t="s">
        <v>1013</v>
      </c>
      <c r="AL20" s="261" t="s">
        <v>1013</v>
      </c>
      <c r="AM20" s="92"/>
    </row>
    <row r="21" spans="1:39" ht="13.5" customHeight="1">
      <c r="A21" s="272" t="s">
        <v>2707</v>
      </c>
      <c r="B21" s="649">
        <v>126</v>
      </c>
      <c r="C21" s="236">
        <v>312.3</v>
      </c>
      <c r="D21" s="237">
        <v>312.9</v>
      </c>
      <c r="E21" s="237">
        <v>17.5</v>
      </c>
      <c r="F21" s="237">
        <v>17.6</v>
      </c>
      <c r="G21" s="238">
        <v>15.2</v>
      </c>
      <c r="H21" s="261">
        <v>160.6</v>
      </c>
      <c r="I21" s="126">
        <v>277.1</v>
      </c>
      <c r="J21" s="126">
        <v>246.7</v>
      </c>
      <c r="K21" s="126" t="s">
        <v>634</v>
      </c>
      <c r="L21" s="126">
        <v>110</v>
      </c>
      <c r="M21" s="127">
        <v>210</v>
      </c>
      <c r="N21" s="619">
        <v>1.82</v>
      </c>
      <c r="O21" s="619">
        <v>14.4</v>
      </c>
      <c r="P21" s="147" t="s">
        <v>815</v>
      </c>
      <c r="Q21" s="649">
        <v>126</v>
      </c>
      <c r="R21" s="126">
        <v>27410</v>
      </c>
      <c r="S21" s="126">
        <v>1755</v>
      </c>
      <c r="T21" s="126">
        <v>1986</v>
      </c>
      <c r="U21" s="619">
        <v>13.06</v>
      </c>
      <c r="V21" s="620">
        <v>58.91</v>
      </c>
      <c r="W21" s="618">
        <v>9002</v>
      </c>
      <c r="X21" s="617">
        <v>575.4</v>
      </c>
      <c r="Y21" s="126">
        <v>885.2</v>
      </c>
      <c r="Z21" s="620">
        <v>7.49</v>
      </c>
      <c r="AA21" s="126">
        <v>70.51</v>
      </c>
      <c r="AB21" s="126">
        <v>194.3</v>
      </c>
      <c r="AC21" s="129">
        <v>1951</v>
      </c>
      <c r="AD21" s="126">
        <v>1</v>
      </c>
      <c r="AE21" s="126">
        <v>2</v>
      </c>
      <c r="AF21" s="127">
        <v>3</v>
      </c>
      <c r="AG21" s="126">
        <v>1</v>
      </c>
      <c r="AH21" s="126">
        <v>2</v>
      </c>
      <c r="AI21" s="129">
        <v>3</v>
      </c>
      <c r="AJ21" s="261" t="s">
        <v>2648</v>
      </c>
      <c r="AK21" s="261" t="s">
        <v>1013</v>
      </c>
      <c r="AL21" s="261" t="s">
        <v>1013</v>
      </c>
      <c r="AM21" s="92"/>
    </row>
    <row r="22" spans="1:39" ht="13.5" customHeight="1">
      <c r="A22" s="272" t="s">
        <v>2708</v>
      </c>
      <c r="B22" s="649">
        <v>149</v>
      </c>
      <c r="C22" s="236">
        <v>318.5</v>
      </c>
      <c r="D22" s="237">
        <v>316</v>
      </c>
      <c r="E22" s="237">
        <v>20.6</v>
      </c>
      <c r="F22" s="237">
        <v>20.7</v>
      </c>
      <c r="G22" s="238">
        <v>15.2</v>
      </c>
      <c r="H22" s="261">
        <v>189.9</v>
      </c>
      <c r="I22" s="126">
        <v>277.1</v>
      </c>
      <c r="J22" s="126">
        <v>246.7</v>
      </c>
      <c r="K22" s="126" t="s">
        <v>634</v>
      </c>
      <c r="L22" s="126">
        <v>114</v>
      </c>
      <c r="M22" s="127">
        <v>214</v>
      </c>
      <c r="N22" s="619">
        <v>1.83</v>
      </c>
      <c r="O22" s="619">
        <v>12.3</v>
      </c>
      <c r="P22" s="147" t="s">
        <v>816</v>
      </c>
      <c r="Q22" s="649">
        <v>149</v>
      </c>
      <c r="R22" s="126">
        <v>33070</v>
      </c>
      <c r="S22" s="126">
        <v>2076</v>
      </c>
      <c r="T22" s="126">
        <v>2370</v>
      </c>
      <c r="U22" s="619">
        <v>13.2</v>
      </c>
      <c r="V22" s="620">
        <v>69.62</v>
      </c>
      <c r="W22" s="618">
        <v>10910</v>
      </c>
      <c r="X22" s="617">
        <v>690.5</v>
      </c>
      <c r="Y22" s="126">
        <v>1066</v>
      </c>
      <c r="Z22" s="620">
        <v>7.58</v>
      </c>
      <c r="AA22" s="126">
        <v>79.81</v>
      </c>
      <c r="AB22" s="126">
        <v>314.2</v>
      </c>
      <c r="AC22" s="129">
        <v>2414</v>
      </c>
      <c r="AD22" s="126">
        <v>1</v>
      </c>
      <c r="AE22" s="126">
        <v>1</v>
      </c>
      <c r="AF22" s="127">
        <v>2</v>
      </c>
      <c r="AG22" s="126">
        <v>1</v>
      </c>
      <c r="AH22" s="126">
        <v>1</v>
      </c>
      <c r="AI22" s="129">
        <v>2</v>
      </c>
      <c r="AJ22" s="261" t="s">
        <v>2648</v>
      </c>
      <c r="AK22" s="261" t="s">
        <v>1013</v>
      </c>
      <c r="AL22" s="261" t="s">
        <v>1013</v>
      </c>
      <c r="AM22" s="92"/>
    </row>
    <row r="23" spans="1:39" ht="13.5" customHeight="1">
      <c r="A23" s="272" t="s">
        <v>2709</v>
      </c>
      <c r="B23" s="649">
        <v>186</v>
      </c>
      <c r="C23" s="236">
        <v>328.3</v>
      </c>
      <c r="D23" s="237">
        <v>320.9</v>
      </c>
      <c r="E23" s="237">
        <v>25.5</v>
      </c>
      <c r="F23" s="237">
        <v>25.6</v>
      </c>
      <c r="G23" s="238">
        <v>15.2</v>
      </c>
      <c r="H23" s="261">
        <v>236.9</v>
      </c>
      <c r="I23" s="126">
        <v>277.1</v>
      </c>
      <c r="J23" s="126">
        <v>246.7</v>
      </c>
      <c r="K23" s="126" t="s">
        <v>634</v>
      </c>
      <c r="L23" s="126">
        <v>118</v>
      </c>
      <c r="M23" s="127">
        <v>218</v>
      </c>
      <c r="N23" s="619">
        <v>1.86</v>
      </c>
      <c r="O23" s="619">
        <v>10.02</v>
      </c>
      <c r="P23" s="147" t="s">
        <v>817</v>
      </c>
      <c r="Q23" s="649">
        <v>186</v>
      </c>
      <c r="R23" s="126">
        <v>42610</v>
      </c>
      <c r="S23" s="126">
        <v>2596</v>
      </c>
      <c r="T23" s="126">
        <v>3003</v>
      </c>
      <c r="U23" s="619">
        <v>13.41</v>
      </c>
      <c r="V23" s="620">
        <v>86.95</v>
      </c>
      <c r="W23" s="618">
        <v>14140</v>
      </c>
      <c r="X23" s="617">
        <v>881.5</v>
      </c>
      <c r="Y23" s="126">
        <v>1366</v>
      </c>
      <c r="Z23" s="620">
        <v>7.73</v>
      </c>
      <c r="AA23" s="126">
        <v>94.51</v>
      </c>
      <c r="AB23" s="126">
        <v>593.7</v>
      </c>
      <c r="AC23" s="129">
        <v>3230</v>
      </c>
      <c r="AD23" s="126">
        <v>1</v>
      </c>
      <c r="AE23" s="126">
        <v>1</v>
      </c>
      <c r="AF23" s="127">
        <v>1</v>
      </c>
      <c r="AG23" s="126">
        <v>1</v>
      </c>
      <c r="AH23" s="126">
        <v>1</v>
      </c>
      <c r="AI23" s="129">
        <v>1</v>
      </c>
      <c r="AJ23" s="261" t="s">
        <v>2648</v>
      </c>
      <c r="AK23" s="261" t="s">
        <v>1013</v>
      </c>
      <c r="AL23" s="261" t="s">
        <v>1013</v>
      </c>
      <c r="AM23" s="92"/>
    </row>
    <row r="24" spans="1:39" ht="13.5" customHeight="1">
      <c r="A24" s="272" t="s">
        <v>2710</v>
      </c>
      <c r="B24" s="649">
        <v>223</v>
      </c>
      <c r="C24" s="236">
        <v>337.9</v>
      </c>
      <c r="D24" s="237">
        <v>325.7</v>
      </c>
      <c r="E24" s="237">
        <v>30.3</v>
      </c>
      <c r="F24" s="237">
        <v>30.4</v>
      </c>
      <c r="G24" s="238">
        <v>15.2</v>
      </c>
      <c r="H24" s="649">
        <v>284</v>
      </c>
      <c r="I24" s="126">
        <v>277.1</v>
      </c>
      <c r="J24" s="126">
        <v>246.7</v>
      </c>
      <c r="K24" s="126" t="s">
        <v>634</v>
      </c>
      <c r="L24" s="126">
        <v>124</v>
      </c>
      <c r="M24" s="127">
        <v>220</v>
      </c>
      <c r="N24" s="619">
        <v>1.89</v>
      </c>
      <c r="O24" s="619">
        <v>8.49</v>
      </c>
      <c r="P24" s="147" t="s">
        <v>818</v>
      </c>
      <c r="Q24" s="649">
        <v>223</v>
      </c>
      <c r="R24" s="126">
        <v>52700</v>
      </c>
      <c r="S24" s="126">
        <v>3119</v>
      </c>
      <c r="T24" s="126">
        <v>3653</v>
      </c>
      <c r="U24" s="619">
        <v>13.62</v>
      </c>
      <c r="V24" s="620">
        <v>104.4</v>
      </c>
      <c r="W24" s="618">
        <v>17580</v>
      </c>
      <c r="X24" s="618">
        <v>1079</v>
      </c>
      <c r="Y24" s="126">
        <v>1680</v>
      </c>
      <c r="Z24" s="620">
        <v>7.87</v>
      </c>
      <c r="AA24" s="126">
        <v>108.9</v>
      </c>
      <c r="AB24" s="126">
        <v>998.4</v>
      </c>
      <c r="AC24" s="129">
        <v>4138</v>
      </c>
      <c r="AD24" s="126">
        <v>1</v>
      </c>
      <c r="AE24" s="126">
        <v>1</v>
      </c>
      <c r="AF24" s="127">
        <v>1</v>
      </c>
      <c r="AG24" s="126">
        <v>1</v>
      </c>
      <c r="AH24" s="126">
        <v>1</v>
      </c>
      <c r="AI24" s="129">
        <v>1</v>
      </c>
      <c r="AJ24" s="261" t="s">
        <v>2648</v>
      </c>
      <c r="AK24" s="261" t="s">
        <v>1013</v>
      </c>
      <c r="AL24" s="261" t="s">
        <v>1013</v>
      </c>
      <c r="AM24" s="92"/>
    </row>
    <row r="25" spans="1:39" ht="13.5" customHeight="1">
      <c r="A25" s="272" t="s">
        <v>2711</v>
      </c>
      <c r="B25" s="649">
        <v>109</v>
      </c>
      <c r="C25" s="236">
        <v>346.4</v>
      </c>
      <c r="D25" s="237">
        <v>371</v>
      </c>
      <c r="E25" s="237">
        <v>12.8</v>
      </c>
      <c r="F25" s="237">
        <v>12.9</v>
      </c>
      <c r="G25" s="238">
        <v>15.2</v>
      </c>
      <c r="H25" s="261">
        <v>138.7</v>
      </c>
      <c r="I25" s="126">
        <v>320.6</v>
      </c>
      <c r="J25" s="126">
        <v>290.2</v>
      </c>
      <c r="K25" s="126" t="s">
        <v>634</v>
      </c>
      <c r="L25" s="126">
        <v>102</v>
      </c>
      <c r="M25" s="127">
        <v>266</v>
      </c>
      <c r="N25" s="619">
        <v>2.13</v>
      </c>
      <c r="O25" s="619">
        <v>19.51</v>
      </c>
      <c r="P25" s="147" t="s">
        <v>819</v>
      </c>
      <c r="Q25" s="649">
        <v>109</v>
      </c>
      <c r="R25" s="126">
        <v>30630</v>
      </c>
      <c r="S25" s="126">
        <v>1769</v>
      </c>
      <c r="T25" s="126">
        <v>1956</v>
      </c>
      <c r="U25" s="619">
        <v>14.86</v>
      </c>
      <c r="V25" s="620">
        <v>48.59</v>
      </c>
      <c r="W25" s="618">
        <v>10990</v>
      </c>
      <c r="X25" s="617">
        <v>592.3</v>
      </c>
      <c r="Y25" s="126">
        <v>902.9</v>
      </c>
      <c r="Z25" s="620">
        <v>8.9</v>
      </c>
      <c r="AA25" s="126">
        <v>56.41</v>
      </c>
      <c r="AB25" s="126">
        <v>90.73</v>
      </c>
      <c r="AC25" s="129">
        <v>3053</v>
      </c>
      <c r="AD25" s="126">
        <v>3</v>
      </c>
      <c r="AE25" s="126">
        <v>4</v>
      </c>
      <c r="AF25" s="127">
        <v>4</v>
      </c>
      <c r="AG25" s="126">
        <v>3</v>
      </c>
      <c r="AH25" s="126">
        <v>4</v>
      </c>
      <c r="AI25" s="129">
        <v>4</v>
      </c>
      <c r="AJ25" s="650" t="s">
        <v>2648</v>
      </c>
      <c r="AK25" s="261" t="s">
        <v>2648</v>
      </c>
      <c r="AL25" s="261" t="s">
        <v>2648</v>
      </c>
      <c r="AM25" s="92"/>
    </row>
    <row r="26" spans="1:39" ht="13.5" customHeight="1">
      <c r="A26" s="272" t="s">
        <v>2712</v>
      </c>
      <c r="B26" s="649">
        <v>133</v>
      </c>
      <c r="C26" s="236">
        <v>352</v>
      </c>
      <c r="D26" s="237">
        <v>373.8</v>
      </c>
      <c r="E26" s="237">
        <v>15.6</v>
      </c>
      <c r="F26" s="237">
        <v>15.7</v>
      </c>
      <c r="G26" s="238">
        <v>15.2</v>
      </c>
      <c r="H26" s="261">
        <v>169.4</v>
      </c>
      <c r="I26" s="126">
        <v>320.6</v>
      </c>
      <c r="J26" s="126">
        <v>290.2</v>
      </c>
      <c r="K26" s="126" t="s">
        <v>634</v>
      </c>
      <c r="L26" s="126">
        <v>104</v>
      </c>
      <c r="M26" s="127">
        <v>268</v>
      </c>
      <c r="N26" s="619">
        <v>2.14</v>
      </c>
      <c r="O26" s="619">
        <v>16.11</v>
      </c>
      <c r="P26" s="147" t="s">
        <v>820</v>
      </c>
      <c r="Q26" s="649">
        <v>133</v>
      </c>
      <c r="R26" s="126">
        <v>37980</v>
      </c>
      <c r="S26" s="126">
        <v>2158</v>
      </c>
      <c r="T26" s="126">
        <v>2406</v>
      </c>
      <c r="U26" s="619">
        <v>14.98</v>
      </c>
      <c r="V26" s="620">
        <v>59.22</v>
      </c>
      <c r="W26" s="618">
        <v>13680</v>
      </c>
      <c r="X26" s="617">
        <v>731.9</v>
      </c>
      <c r="Y26" s="126">
        <v>1119</v>
      </c>
      <c r="Z26" s="620">
        <v>8.99</v>
      </c>
      <c r="AA26" s="126">
        <v>64.81</v>
      </c>
      <c r="AB26" s="126">
        <v>160.7</v>
      </c>
      <c r="AC26" s="129">
        <v>3864</v>
      </c>
      <c r="AD26" s="126">
        <v>3</v>
      </c>
      <c r="AE26" s="126">
        <v>3</v>
      </c>
      <c r="AF26" s="127">
        <v>4</v>
      </c>
      <c r="AG26" s="126">
        <v>3</v>
      </c>
      <c r="AH26" s="126">
        <v>3</v>
      </c>
      <c r="AI26" s="129">
        <v>4</v>
      </c>
      <c r="AJ26" s="261" t="s">
        <v>2648</v>
      </c>
      <c r="AK26" s="261" t="s">
        <v>1013</v>
      </c>
      <c r="AL26" s="261" t="s">
        <v>1013</v>
      </c>
      <c r="AM26" s="92"/>
    </row>
    <row r="27" spans="1:39" ht="13.5" customHeight="1">
      <c r="A27" s="272" t="s">
        <v>2713</v>
      </c>
      <c r="B27" s="649">
        <v>152</v>
      </c>
      <c r="C27" s="236">
        <v>356.4</v>
      </c>
      <c r="D27" s="237">
        <v>376</v>
      </c>
      <c r="E27" s="237">
        <v>17.8</v>
      </c>
      <c r="F27" s="237">
        <v>17.9</v>
      </c>
      <c r="G27" s="238">
        <v>15.2</v>
      </c>
      <c r="H27" s="261">
        <v>193.7</v>
      </c>
      <c r="I27" s="126">
        <v>320.6</v>
      </c>
      <c r="J27" s="126">
        <v>290.2</v>
      </c>
      <c r="K27" s="126" t="s">
        <v>634</v>
      </c>
      <c r="L27" s="126">
        <v>106</v>
      </c>
      <c r="M27" s="127">
        <v>270</v>
      </c>
      <c r="N27" s="619">
        <v>2.16</v>
      </c>
      <c r="O27" s="619">
        <v>14.18</v>
      </c>
      <c r="P27" s="147" t="s">
        <v>1984</v>
      </c>
      <c r="Q27" s="649">
        <v>152</v>
      </c>
      <c r="R27" s="126">
        <v>43970</v>
      </c>
      <c r="S27" s="126">
        <v>2468</v>
      </c>
      <c r="T27" s="126">
        <v>2767</v>
      </c>
      <c r="U27" s="619">
        <v>15.07</v>
      </c>
      <c r="V27" s="620">
        <v>67.68</v>
      </c>
      <c r="W27" s="618">
        <v>15880</v>
      </c>
      <c r="X27" s="617">
        <v>844.5</v>
      </c>
      <c r="Y27" s="126">
        <v>1293</v>
      </c>
      <c r="Z27" s="620">
        <v>9.05</v>
      </c>
      <c r="AA27" s="126">
        <v>71.41</v>
      </c>
      <c r="AB27" s="126">
        <v>236.4</v>
      </c>
      <c r="AC27" s="129">
        <v>4543</v>
      </c>
      <c r="AD27" s="126">
        <v>2</v>
      </c>
      <c r="AE27" s="126">
        <v>3</v>
      </c>
      <c r="AF27" s="127">
        <v>3</v>
      </c>
      <c r="AG27" s="126">
        <v>2</v>
      </c>
      <c r="AH27" s="126">
        <v>3</v>
      </c>
      <c r="AI27" s="129">
        <v>3</v>
      </c>
      <c r="AJ27" s="261" t="s">
        <v>2648</v>
      </c>
      <c r="AK27" s="261" t="s">
        <v>1013</v>
      </c>
      <c r="AL27" s="261" t="s">
        <v>1013</v>
      </c>
      <c r="AM27" s="92"/>
    </row>
    <row r="28" spans="1:39" ht="13.5" customHeight="1">
      <c r="A28" s="272" t="s">
        <v>1460</v>
      </c>
      <c r="B28" s="649">
        <v>174</v>
      </c>
      <c r="C28" s="236">
        <v>361.4</v>
      </c>
      <c r="D28" s="237">
        <v>378.5</v>
      </c>
      <c r="E28" s="237">
        <v>20.3</v>
      </c>
      <c r="F28" s="237">
        <v>20.4</v>
      </c>
      <c r="G28" s="238">
        <v>15.2</v>
      </c>
      <c r="H28" s="261">
        <v>221.5</v>
      </c>
      <c r="I28" s="126">
        <v>320.6</v>
      </c>
      <c r="J28" s="126">
        <v>290.2</v>
      </c>
      <c r="K28" s="126" t="s">
        <v>634</v>
      </c>
      <c r="L28" s="126">
        <v>110</v>
      </c>
      <c r="M28" s="127">
        <v>272</v>
      </c>
      <c r="N28" s="619">
        <v>2.17</v>
      </c>
      <c r="O28" s="619">
        <v>12.48</v>
      </c>
      <c r="P28" s="147" t="s">
        <v>2030</v>
      </c>
      <c r="Q28" s="649">
        <v>174</v>
      </c>
      <c r="R28" s="126">
        <v>51010</v>
      </c>
      <c r="S28" s="126">
        <v>2823</v>
      </c>
      <c r="T28" s="126">
        <v>3186</v>
      </c>
      <c r="U28" s="619">
        <v>15.18</v>
      </c>
      <c r="V28" s="620">
        <v>77.41</v>
      </c>
      <c r="W28" s="618">
        <v>18460</v>
      </c>
      <c r="X28" s="617">
        <v>975.6</v>
      </c>
      <c r="Y28" s="126">
        <v>1497</v>
      </c>
      <c r="Z28" s="620">
        <v>9.13</v>
      </c>
      <c r="AA28" s="126">
        <v>78.91</v>
      </c>
      <c r="AB28" s="126">
        <v>348.5</v>
      </c>
      <c r="AC28" s="129">
        <v>5360</v>
      </c>
      <c r="AD28" s="126">
        <v>1</v>
      </c>
      <c r="AE28" s="126">
        <v>3</v>
      </c>
      <c r="AF28" s="127">
        <v>3</v>
      </c>
      <c r="AG28" s="126">
        <v>1</v>
      </c>
      <c r="AH28" s="126">
        <v>3</v>
      </c>
      <c r="AI28" s="129">
        <v>3</v>
      </c>
      <c r="AJ28" s="261" t="s">
        <v>2648</v>
      </c>
      <c r="AK28" s="261" t="s">
        <v>1013</v>
      </c>
      <c r="AL28" s="261" t="s">
        <v>1013</v>
      </c>
      <c r="AM28" s="92"/>
    </row>
    <row r="29" spans="1:37" ht="13.5" customHeight="1">
      <c r="A29" s="416"/>
      <c r="AF29" s="234"/>
      <c r="AG29" s="234"/>
      <c r="AH29" s="234"/>
      <c r="AI29" s="234"/>
      <c r="AJ29" s="234"/>
      <c r="AK29" s="234"/>
    </row>
    <row r="30" spans="1:37" ht="13.5" customHeight="1">
      <c r="A30" s="417"/>
      <c r="B30" s="322"/>
      <c r="AF30" s="234"/>
      <c r="AG30" s="234"/>
      <c r="AH30" s="234"/>
      <c r="AI30" s="234"/>
      <c r="AJ30" s="234"/>
      <c r="AK30" s="234"/>
    </row>
    <row r="31" spans="1:37" ht="13.5" customHeight="1">
      <c r="A31" s="417"/>
      <c r="B31" s="323"/>
      <c r="AF31" s="234"/>
      <c r="AG31" s="234"/>
      <c r="AH31" s="234"/>
      <c r="AI31" s="234"/>
      <c r="AJ31" s="234"/>
      <c r="AK31" s="234"/>
    </row>
    <row r="32" spans="1:37" ht="13.5" customHeight="1">
      <c r="A32" s="417"/>
      <c r="B32" s="323"/>
      <c r="AF32" s="234"/>
      <c r="AG32" s="234"/>
      <c r="AH32" s="234"/>
      <c r="AI32" s="234"/>
      <c r="AJ32" s="234"/>
      <c r="AK32" s="234"/>
    </row>
    <row r="33" spans="1:37" ht="13.5" customHeight="1">
      <c r="A33" s="416"/>
      <c r="AF33" s="234"/>
      <c r="AG33" s="234"/>
      <c r="AH33" s="234"/>
      <c r="AI33" s="234"/>
      <c r="AJ33" s="234"/>
      <c r="AK33" s="234"/>
    </row>
    <row r="34" spans="1:37" ht="13.5" customHeight="1">
      <c r="A34" s="416"/>
      <c r="AF34" s="234"/>
      <c r="AG34" s="234"/>
      <c r="AH34" s="234"/>
      <c r="AI34" s="234"/>
      <c r="AJ34" s="234"/>
      <c r="AK34" s="234"/>
    </row>
    <row r="35" spans="1:37" ht="13.5" customHeight="1">
      <c r="A35" s="416"/>
      <c r="AF35" s="234"/>
      <c r="AG35" s="234"/>
      <c r="AH35" s="234"/>
      <c r="AI35" s="234"/>
      <c r="AJ35" s="234"/>
      <c r="AK35" s="234"/>
    </row>
    <row r="36" spans="32:37" ht="13.5" customHeight="1">
      <c r="AF36" s="234"/>
      <c r="AG36" s="234"/>
      <c r="AH36" s="234"/>
      <c r="AI36" s="234"/>
      <c r="AJ36" s="234"/>
      <c r="AK36" s="234"/>
    </row>
    <row r="37" ht="13.5" customHeight="1"/>
    <row r="38" ht="13.5" customHeight="1"/>
    <row r="39" ht="13.5" customHeight="1"/>
    <row r="40" ht="13.5" customHeight="1"/>
    <row r="41" ht="13.5" customHeight="1"/>
  </sheetData>
  <mergeCells count="16">
    <mergeCell ref="R5:V5"/>
    <mergeCell ref="W5:Z5"/>
    <mergeCell ref="AA5:AC5"/>
    <mergeCell ref="A1:Q1"/>
    <mergeCell ref="A2:T2"/>
    <mergeCell ref="A3:T3"/>
    <mergeCell ref="AJ6:AJ10"/>
    <mergeCell ref="AK6:AK10"/>
    <mergeCell ref="AL6:AL10"/>
    <mergeCell ref="A4:B5"/>
    <mergeCell ref="C4:G5"/>
    <mergeCell ref="H4:H5"/>
    <mergeCell ref="I4:M5"/>
    <mergeCell ref="N4:O5"/>
    <mergeCell ref="P4:Q5"/>
    <mergeCell ref="R4:AC4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74"/>
  <headerFooter alignWithMargins="0">
    <oddFooter>&amp;L&amp;"Helvetica,Regular"&amp;8&amp;F
&amp;D&amp;R&amp;"Helvetica,Regular"&amp;8Profilés &amp;A
Page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showGridLines="0" showOutlineSymbols="0" zoomScale="75" zoomScaleNormal="75" workbookViewId="0" topLeftCell="A1">
      <selection activeCell="Y8" sqref="Y8"/>
    </sheetView>
  </sheetViews>
  <sheetFormatPr defaultColWidth="9.00390625" defaultRowHeight="13.5" customHeight="1" outlineLevelCol="3"/>
  <cols>
    <col min="1" max="1" width="9.125" style="324" customWidth="1"/>
    <col min="2" max="2" width="4.375" style="98" customWidth="1"/>
    <col min="3" max="3" width="3.75390625" style="98" customWidth="1"/>
    <col min="4" max="4" width="3.625" style="98" customWidth="1" outlineLevel="1"/>
    <col min="5" max="6" width="4.375" style="98" customWidth="1" outlineLevel="3"/>
    <col min="7" max="8" width="4.375" style="115" customWidth="1" outlineLevel="3"/>
    <col min="9" max="9" width="5.625" style="98" customWidth="1" outlineLevel="3"/>
    <col min="10" max="15" width="5.25390625" style="98" customWidth="1" outlineLevel="3"/>
    <col min="16" max="16" width="9.125" style="324" customWidth="1" outlineLevel="3"/>
    <col min="17" max="17" width="4.625" style="98" bestFit="1" customWidth="1" outlineLevel="3"/>
    <col min="18" max="20" width="5.625" style="98" bestFit="1" customWidth="1" outlineLevel="3"/>
    <col min="21" max="21" width="4.875" style="98" customWidth="1" outlineLevel="3"/>
    <col min="22" max="22" width="5.25390625" style="98" customWidth="1" outlineLevel="3"/>
    <col min="23" max="23" width="5.625" style="98" bestFit="1" customWidth="1" outlineLevel="3"/>
    <col min="24" max="24" width="4.875" style="98" customWidth="1" outlineLevel="3"/>
    <col min="25" max="25" width="5.00390625" style="98" customWidth="1" outlineLevel="3"/>
    <col min="26" max="26" width="4.00390625" style="98" customWidth="1" outlineLevel="3"/>
    <col min="27" max="27" width="5.25390625" style="98" customWidth="1" outlineLevel="3"/>
    <col min="28" max="28" width="5.25390625" style="325" customWidth="1" outlineLevel="3"/>
    <col min="29" max="29" width="6.25390625" style="325" bestFit="1" customWidth="1" outlineLevel="3"/>
    <col min="30" max="31" width="5.125" style="98" customWidth="1" outlineLevel="3"/>
    <col min="32" max="33" width="4.875" style="98" customWidth="1" outlineLevel="3"/>
    <col min="34" max="36" width="2.75390625" style="98" customWidth="1" outlineLevel="3"/>
    <col min="37" max="37" width="5.25390625" style="98" customWidth="1" outlineLevel="2"/>
    <col min="38" max="38" width="5.25390625" style="98" customWidth="1" outlineLevel="1"/>
    <col min="39" max="16384" width="5.25390625" style="98" customWidth="1"/>
  </cols>
  <sheetData>
    <row r="1" spans="1:29" ht="72" customHeight="1">
      <c r="A1" s="1071" t="s">
        <v>44</v>
      </c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099"/>
      <c r="W1" s="1099"/>
      <c r="X1" s="1099"/>
      <c r="Y1" s="1099"/>
      <c r="Z1" s="1099"/>
      <c r="AA1" s="1099"/>
      <c r="AB1" s="1099"/>
      <c r="AC1" s="1099"/>
    </row>
    <row r="2" spans="1:29" ht="72.75" customHeight="1">
      <c r="A2" s="1071" t="s">
        <v>45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  <c r="W2" s="1072"/>
      <c r="X2" s="1072"/>
      <c r="Y2" s="1072"/>
      <c r="Z2" s="1072"/>
      <c r="AA2" s="1072"/>
      <c r="AB2" s="1072"/>
      <c r="AC2" s="1072"/>
    </row>
    <row r="3" spans="1:29" ht="75.75" customHeight="1" thickBot="1">
      <c r="A3" s="1073" t="s">
        <v>0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4"/>
      <c r="Y3" s="1074"/>
      <c r="Z3" s="1074"/>
      <c r="AA3" s="1074"/>
      <c r="AB3" s="1074"/>
      <c r="AC3" s="1074"/>
    </row>
    <row r="4" spans="1:33" ht="36.75" customHeight="1" thickBot="1" thickTop="1">
      <c r="A4" s="1085" t="s">
        <v>2154</v>
      </c>
      <c r="B4" s="1086"/>
      <c r="C4" s="1085" t="s">
        <v>2155</v>
      </c>
      <c r="D4" s="1089"/>
      <c r="E4" s="1089"/>
      <c r="F4" s="1089"/>
      <c r="G4" s="1089"/>
      <c r="H4" s="1068"/>
      <c r="I4" s="1062"/>
      <c r="J4" s="1092" t="s">
        <v>779</v>
      </c>
      <c r="K4" s="1067"/>
      <c r="L4" s="1067"/>
      <c r="M4" s="1063"/>
      <c r="N4" s="1085" t="s">
        <v>780</v>
      </c>
      <c r="O4" s="1086"/>
      <c r="P4" s="1092" t="s">
        <v>2154</v>
      </c>
      <c r="Q4" s="1086"/>
      <c r="R4" s="1093" t="s">
        <v>43</v>
      </c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5"/>
      <c r="AD4" s="1096"/>
      <c r="AE4" s="1097"/>
      <c r="AF4" s="1097"/>
      <c r="AG4" s="1097"/>
    </row>
    <row r="5" spans="1:33" ht="42.75" customHeight="1" thickBot="1" thickTop="1">
      <c r="A5" s="1087"/>
      <c r="B5" s="1088"/>
      <c r="C5" s="1087"/>
      <c r="D5" s="1090"/>
      <c r="E5" s="1090"/>
      <c r="F5" s="1090"/>
      <c r="G5" s="1090"/>
      <c r="H5" s="1066"/>
      <c r="I5" s="1057"/>
      <c r="J5" s="1064"/>
      <c r="K5" s="1064"/>
      <c r="L5" s="1064"/>
      <c r="M5" s="1065"/>
      <c r="N5" s="1087"/>
      <c r="O5" s="1088"/>
      <c r="P5" s="1090"/>
      <c r="Q5" s="1088"/>
      <c r="R5" s="1079" t="s">
        <v>758</v>
      </c>
      <c r="S5" s="1094"/>
      <c r="T5" s="1094"/>
      <c r="U5" s="1094"/>
      <c r="V5" s="1095"/>
      <c r="W5" s="1079" t="s">
        <v>1794</v>
      </c>
      <c r="X5" s="1094"/>
      <c r="Y5" s="1094"/>
      <c r="Z5" s="1095"/>
      <c r="AA5" s="1093"/>
      <c r="AB5" s="1094"/>
      <c r="AC5" s="1095"/>
      <c r="AD5" s="1096"/>
      <c r="AE5" s="1097"/>
      <c r="AF5" s="1097"/>
      <c r="AG5" s="506"/>
    </row>
    <row r="6" spans="1:36" s="111" customFormat="1" ht="13.5" customHeight="1" thickTop="1">
      <c r="A6" s="281"/>
      <c r="B6" s="282"/>
      <c r="C6" s="283"/>
      <c r="D6" s="283"/>
      <c r="E6" s="283"/>
      <c r="F6" s="283"/>
      <c r="G6" s="283"/>
      <c r="H6" s="284"/>
      <c r="I6" s="282"/>
      <c r="J6" s="283"/>
      <c r="K6" s="283"/>
      <c r="L6" s="283"/>
      <c r="M6" s="284"/>
      <c r="N6" s="283"/>
      <c r="O6" s="283"/>
      <c r="P6" s="285"/>
      <c r="Q6" s="284"/>
      <c r="R6" s="283"/>
      <c r="S6" s="283"/>
      <c r="T6" s="283"/>
      <c r="U6" s="283"/>
      <c r="V6" s="284"/>
      <c r="W6" s="283"/>
      <c r="X6" s="283"/>
      <c r="Y6" s="283"/>
      <c r="Z6" s="284"/>
      <c r="AA6" s="283"/>
      <c r="AB6" s="286"/>
      <c r="AC6" s="287"/>
      <c r="AD6" s="1080" t="s">
        <v>2149</v>
      </c>
      <c r="AE6" s="1069"/>
      <c r="AF6" s="1069"/>
      <c r="AG6" s="1070"/>
      <c r="AH6" s="1077" t="s">
        <v>2841</v>
      </c>
      <c r="AI6" s="1083" t="s">
        <v>1011</v>
      </c>
      <c r="AJ6" s="1083" t="s">
        <v>1012</v>
      </c>
    </row>
    <row r="7" spans="1:36" s="111" customFormat="1" ht="13.5" customHeight="1">
      <c r="A7" s="290"/>
      <c r="B7" s="291"/>
      <c r="C7" s="292"/>
      <c r="D7" s="292"/>
      <c r="E7" s="292"/>
      <c r="F7" s="292"/>
      <c r="G7" s="292"/>
      <c r="H7" s="293"/>
      <c r="I7" s="291"/>
      <c r="J7" s="292"/>
      <c r="K7" s="292"/>
      <c r="L7" s="292"/>
      <c r="M7" s="293"/>
      <c r="N7" s="292"/>
      <c r="O7" s="292"/>
      <c r="P7" s="294" t="s">
        <v>399</v>
      </c>
      <c r="Q7" s="293"/>
      <c r="R7" s="292"/>
      <c r="S7" s="292"/>
      <c r="T7" s="292"/>
      <c r="U7" s="292"/>
      <c r="V7" s="293"/>
      <c r="W7" s="292"/>
      <c r="X7" s="292"/>
      <c r="Y7" s="292"/>
      <c r="Z7" s="293"/>
      <c r="AA7" s="292"/>
      <c r="AB7" s="295"/>
      <c r="AC7" s="296"/>
      <c r="AD7" s="297"/>
      <c r="AE7" s="298"/>
      <c r="AF7" s="299"/>
      <c r="AG7" s="300"/>
      <c r="AH7" s="1077"/>
      <c r="AI7" s="1083"/>
      <c r="AJ7" s="1083"/>
    </row>
    <row r="8" spans="1:36" s="111" customFormat="1" ht="13.5" customHeight="1">
      <c r="A8" s="290"/>
      <c r="B8" s="291" t="s">
        <v>400</v>
      </c>
      <c r="C8" s="292" t="s">
        <v>401</v>
      </c>
      <c r="D8" s="292" t="s">
        <v>402</v>
      </c>
      <c r="E8" s="292" t="s">
        <v>403</v>
      </c>
      <c r="F8" s="292" t="s">
        <v>404</v>
      </c>
      <c r="G8" s="292" t="s">
        <v>842</v>
      </c>
      <c r="H8" s="293" t="s">
        <v>843</v>
      </c>
      <c r="I8" s="301" t="s">
        <v>406</v>
      </c>
      <c r="J8" s="302" t="s">
        <v>408</v>
      </c>
      <c r="K8" s="302" t="s">
        <v>409</v>
      </c>
      <c r="L8" s="302" t="s">
        <v>410</v>
      </c>
      <c r="M8" s="301" t="s">
        <v>411</v>
      </c>
      <c r="N8" s="302" t="s">
        <v>412</v>
      </c>
      <c r="O8" s="302" t="s">
        <v>413</v>
      </c>
      <c r="P8" s="303"/>
      <c r="Q8" s="301" t="s">
        <v>400</v>
      </c>
      <c r="R8" s="302" t="s">
        <v>414</v>
      </c>
      <c r="S8" s="302" t="s">
        <v>415</v>
      </c>
      <c r="T8" s="302" t="s">
        <v>2493</v>
      </c>
      <c r="U8" s="302" t="s">
        <v>416</v>
      </c>
      <c r="V8" s="301" t="s">
        <v>417</v>
      </c>
      <c r="W8" s="302" t="s">
        <v>418</v>
      </c>
      <c r="X8" s="302" t="s">
        <v>1887</v>
      </c>
      <c r="Y8" s="302" t="s">
        <v>2284</v>
      </c>
      <c r="Z8" s="301" t="s">
        <v>420</v>
      </c>
      <c r="AA8" s="302" t="s">
        <v>421</v>
      </c>
      <c r="AB8" s="245" t="s">
        <v>844</v>
      </c>
      <c r="AC8" s="304" t="s">
        <v>2848</v>
      </c>
      <c r="AD8" s="305" t="s">
        <v>423</v>
      </c>
      <c r="AE8" s="306"/>
      <c r="AF8" s="1060" t="s">
        <v>423</v>
      </c>
      <c r="AG8" s="1061"/>
      <c r="AH8" s="1077"/>
      <c r="AI8" s="1083"/>
      <c r="AJ8" s="1083"/>
    </row>
    <row r="9" spans="1:36" s="111" customFormat="1" ht="13.5" customHeight="1">
      <c r="A9" s="290"/>
      <c r="B9" s="291" t="s">
        <v>2371</v>
      </c>
      <c r="C9" s="292" t="s">
        <v>2372</v>
      </c>
      <c r="D9" s="292" t="s">
        <v>2373</v>
      </c>
      <c r="E9" s="292" t="s">
        <v>2373</v>
      </c>
      <c r="F9" s="292" t="s">
        <v>2373</v>
      </c>
      <c r="G9" s="292" t="s">
        <v>2373</v>
      </c>
      <c r="H9" s="293" t="s">
        <v>2373</v>
      </c>
      <c r="I9" s="301" t="s">
        <v>976</v>
      </c>
      <c r="J9" s="302" t="s">
        <v>2373</v>
      </c>
      <c r="K9" s="302"/>
      <c r="L9" s="302" t="s">
        <v>2373</v>
      </c>
      <c r="M9" s="301" t="s">
        <v>2373</v>
      </c>
      <c r="N9" s="302" t="s">
        <v>2164</v>
      </c>
      <c r="O9" s="302" t="s">
        <v>2165</v>
      </c>
      <c r="P9" s="303"/>
      <c r="Q9" s="301" t="s">
        <v>2371</v>
      </c>
      <c r="R9" s="302" t="s">
        <v>977</v>
      </c>
      <c r="S9" s="302" t="s">
        <v>2849</v>
      </c>
      <c r="T9" s="302" t="s">
        <v>2849</v>
      </c>
      <c r="U9" s="302" t="s">
        <v>2373</v>
      </c>
      <c r="V9" s="301" t="s">
        <v>976</v>
      </c>
      <c r="W9" s="302" t="s">
        <v>2850</v>
      </c>
      <c r="X9" s="302" t="s">
        <v>2849</v>
      </c>
      <c r="Y9" s="302" t="s">
        <v>2849</v>
      </c>
      <c r="Z9" s="301" t="s">
        <v>2373</v>
      </c>
      <c r="AA9" s="302" t="s">
        <v>2373</v>
      </c>
      <c r="AB9" s="245" t="s">
        <v>1477</v>
      </c>
      <c r="AC9" s="304" t="s">
        <v>1479</v>
      </c>
      <c r="AD9" s="307" t="s">
        <v>2377</v>
      </c>
      <c r="AE9" s="308"/>
      <c r="AF9" s="1058" t="s">
        <v>2378</v>
      </c>
      <c r="AG9" s="1059"/>
      <c r="AH9" s="1077"/>
      <c r="AI9" s="1083"/>
      <c r="AJ9" s="1083"/>
    </row>
    <row r="10" spans="1:36" s="111" customFormat="1" ht="18" customHeight="1" thickBot="1">
      <c r="A10" s="311"/>
      <c r="B10" s="310"/>
      <c r="C10" s="311"/>
      <c r="D10" s="311"/>
      <c r="E10" s="311"/>
      <c r="F10" s="311"/>
      <c r="G10" s="311"/>
      <c r="H10" s="312"/>
      <c r="I10" s="248" t="s">
        <v>1795</v>
      </c>
      <c r="J10" s="311"/>
      <c r="K10" s="311"/>
      <c r="L10" s="311"/>
      <c r="M10" s="312"/>
      <c r="N10" s="311"/>
      <c r="O10" s="311"/>
      <c r="P10" s="310"/>
      <c r="Q10" s="312"/>
      <c r="R10" s="247" t="s">
        <v>1796</v>
      </c>
      <c r="S10" s="247" t="s">
        <v>1797</v>
      </c>
      <c r="T10" s="247" t="s">
        <v>1797</v>
      </c>
      <c r="U10" s="43" t="s">
        <v>1798</v>
      </c>
      <c r="V10" s="75" t="s">
        <v>978</v>
      </c>
      <c r="W10" s="247" t="s">
        <v>1796</v>
      </c>
      <c r="X10" s="247" t="s">
        <v>1797</v>
      </c>
      <c r="Y10" s="247" t="s">
        <v>1797</v>
      </c>
      <c r="Z10" s="248" t="s">
        <v>1798</v>
      </c>
      <c r="AA10" s="311"/>
      <c r="AB10" s="247" t="s">
        <v>1796</v>
      </c>
      <c r="AC10" s="44" t="s">
        <v>1799</v>
      </c>
      <c r="AD10" s="314" t="s">
        <v>2151</v>
      </c>
      <c r="AE10" s="315" t="s">
        <v>2152</v>
      </c>
      <c r="AF10" s="316" t="s">
        <v>2151</v>
      </c>
      <c r="AG10" s="317" t="s">
        <v>2152</v>
      </c>
      <c r="AH10" s="1078"/>
      <c r="AI10" s="1084"/>
      <c r="AJ10" s="1084"/>
    </row>
    <row r="11" spans="1:36" ht="13.5" customHeight="1" thickTop="1">
      <c r="A11" s="318"/>
      <c r="B11" s="115"/>
      <c r="C11" s="115"/>
      <c r="D11" s="115"/>
      <c r="E11" s="115"/>
      <c r="F11" s="115"/>
      <c r="I11" s="115"/>
      <c r="J11" s="115"/>
      <c r="K11" s="115"/>
      <c r="L11" s="115"/>
      <c r="M11" s="115"/>
      <c r="N11" s="115"/>
      <c r="O11" s="115"/>
      <c r="P11" s="318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319"/>
      <c r="AC11" s="319"/>
      <c r="AD11" s="115"/>
      <c r="AE11" s="115"/>
      <c r="AF11" s="115"/>
      <c r="AG11" s="115"/>
      <c r="AH11" s="115"/>
      <c r="AI11" s="115"/>
      <c r="AJ11" s="115"/>
    </row>
    <row r="12" spans="1:36" ht="13.5" customHeight="1">
      <c r="A12" s="483" t="s">
        <v>1480</v>
      </c>
      <c r="B12" s="527">
        <v>5.9</v>
      </c>
      <c r="C12" s="47">
        <v>80</v>
      </c>
      <c r="D12" s="47">
        <v>42</v>
      </c>
      <c r="E12" s="47">
        <v>3.9</v>
      </c>
      <c r="F12" s="47">
        <v>5.9</v>
      </c>
      <c r="G12" s="251">
        <v>3.9</v>
      </c>
      <c r="H12" s="251">
        <v>2.3</v>
      </c>
      <c r="I12" s="528">
        <v>7.58</v>
      </c>
      <c r="J12" s="47">
        <v>59</v>
      </c>
      <c r="K12" s="47" t="s">
        <v>627</v>
      </c>
      <c r="L12" s="47" t="s">
        <v>627</v>
      </c>
      <c r="M12" s="94" t="s">
        <v>627</v>
      </c>
      <c r="N12" s="529">
        <v>0.304</v>
      </c>
      <c r="O12" s="530">
        <v>51.09</v>
      </c>
      <c r="P12" s="95" t="s">
        <v>552</v>
      </c>
      <c r="Q12" s="527">
        <v>5.9</v>
      </c>
      <c r="R12" s="531">
        <v>77.8</v>
      </c>
      <c r="S12" s="531">
        <v>19.5</v>
      </c>
      <c r="T12" s="531">
        <v>22.8</v>
      </c>
      <c r="U12" s="530">
        <v>3.2</v>
      </c>
      <c r="V12" s="532">
        <v>3.41</v>
      </c>
      <c r="W12" s="531">
        <v>6.29</v>
      </c>
      <c r="X12" s="530">
        <v>3</v>
      </c>
      <c r="Y12" s="530">
        <v>5</v>
      </c>
      <c r="Z12" s="532">
        <v>0.91</v>
      </c>
      <c r="AA12" s="533">
        <v>21.6</v>
      </c>
      <c r="AB12" s="520">
        <v>0.87</v>
      </c>
      <c r="AC12" s="520">
        <v>0.09</v>
      </c>
      <c r="AD12" s="96">
        <v>4</v>
      </c>
      <c r="AE12" s="47">
        <v>4</v>
      </c>
      <c r="AF12" s="97">
        <v>4</v>
      </c>
      <c r="AG12" s="102">
        <v>4</v>
      </c>
      <c r="AH12" s="535" t="s">
        <v>2648</v>
      </c>
      <c r="AI12" s="93"/>
      <c r="AJ12" s="93"/>
    </row>
    <row r="13" spans="1:36" ht="13.5" customHeight="1">
      <c r="A13" s="483" t="s">
        <v>1481</v>
      </c>
      <c r="B13" s="527">
        <v>8.3</v>
      </c>
      <c r="C13" s="47">
        <v>100</v>
      </c>
      <c r="D13" s="47">
        <v>50</v>
      </c>
      <c r="E13" s="47">
        <v>4.5</v>
      </c>
      <c r="F13" s="47">
        <v>6.8</v>
      </c>
      <c r="G13" s="251">
        <v>4.5</v>
      </c>
      <c r="H13" s="251">
        <v>2.7</v>
      </c>
      <c r="I13" s="528">
        <v>10.6</v>
      </c>
      <c r="J13" s="47">
        <v>75.7</v>
      </c>
      <c r="K13" s="47" t="s">
        <v>627</v>
      </c>
      <c r="L13" s="47" t="s">
        <v>627</v>
      </c>
      <c r="M13" s="94" t="s">
        <v>627</v>
      </c>
      <c r="N13" s="529">
        <v>0.37</v>
      </c>
      <c r="O13" s="530">
        <v>44.47</v>
      </c>
      <c r="P13" s="95" t="s">
        <v>553</v>
      </c>
      <c r="Q13" s="527">
        <v>8.3</v>
      </c>
      <c r="R13" s="531">
        <v>171</v>
      </c>
      <c r="S13" s="531">
        <v>34.2</v>
      </c>
      <c r="T13" s="531">
        <v>39.8</v>
      </c>
      <c r="U13" s="530">
        <v>4.01</v>
      </c>
      <c r="V13" s="532">
        <v>4.85</v>
      </c>
      <c r="W13" s="531">
        <v>12.2</v>
      </c>
      <c r="X13" s="531">
        <v>4.88</v>
      </c>
      <c r="Y13" s="530">
        <v>8.1</v>
      </c>
      <c r="Z13" s="532">
        <v>1.07</v>
      </c>
      <c r="AA13" s="533">
        <v>25</v>
      </c>
      <c r="AB13" s="518">
        <v>1.6</v>
      </c>
      <c r="AC13" s="520">
        <v>0.27</v>
      </c>
      <c r="AD13" s="96">
        <v>1</v>
      </c>
      <c r="AE13" s="47">
        <v>1</v>
      </c>
      <c r="AF13" s="97">
        <v>1</v>
      </c>
      <c r="AG13" s="102">
        <v>1</v>
      </c>
      <c r="AH13" s="536" t="s">
        <v>2648</v>
      </c>
      <c r="AI13" s="270"/>
      <c r="AJ13" s="270"/>
    </row>
    <row r="14" spans="1:36" ht="13.5" customHeight="1">
      <c r="A14" s="483" t="s">
        <v>1482</v>
      </c>
      <c r="B14" s="528">
        <v>11.1</v>
      </c>
      <c r="C14" s="47">
        <v>120</v>
      </c>
      <c r="D14" s="47">
        <v>58</v>
      </c>
      <c r="E14" s="47">
        <v>5.1</v>
      </c>
      <c r="F14" s="47">
        <v>7.7</v>
      </c>
      <c r="G14" s="47">
        <v>5.1</v>
      </c>
      <c r="H14" s="47">
        <v>3.1</v>
      </c>
      <c r="I14" s="528">
        <v>14.2</v>
      </c>
      <c r="J14" s="47">
        <v>92.4</v>
      </c>
      <c r="K14" s="47" t="s">
        <v>627</v>
      </c>
      <c r="L14" s="47" t="s">
        <v>627</v>
      </c>
      <c r="M14" s="94" t="s">
        <v>627</v>
      </c>
      <c r="N14" s="529">
        <v>0.439</v>
      </c>
      <c r="O14" s="530">
        <v>39.38</v>
      </c>
      <c r="P14" s="95" t="s">
        <v>554</v>
      </c>
      <c r="Q14" s="528">
        <v>11.1</v>
      </c>
      <c r="R14" s="531">
        <v>328</v>
      </c>
      <c r="S14" s="531">
        <v>54.7</v>
      </c>
      <c r="T14" s="531">
        <v>63.6</v>
      </c>
      <c r="U14" s="530">
        <v>4.81</v>
      </c>
      <c r="V14" s="532">
        <v>6.63</v>
      </c>
      <c r="W14" s="531">
        <v>21.5</v>
      </c>
      <c r="X14" s="531">
        <v>7.41</v>
      </c>
      <c r="Y14" s="531">
        <v>12.4</v>
      </c>
      <c r="Z14" s="532">
        <v>1.23</v>
      </c>
      <c r="AA14" s="533">
        <v>28.4</v>
      </c>
      <c r="AB14" s="520">
        <v>2.71</v>
      </c>
      <c r="AC14" s="520">
        <v>0.69</v>
      </c>
      <c r="AD14" s="96">
        <v>1</v>
      </c>
      <c r="AE14" s="47">
        <v>1</v>
      </c>
      <c r="AF14" s="97">
        <v>1</v>
      </c>
      <c r="AG14" s="102">
        <v>1</v>
      </c>
      <c r="AH14" s="536" t="s">
        <v>2648</v>
      </c>
      <c r="AI14" s="270"/>
      <c r="AJ14" s="270"/>
    </row>
    <row r="15" spans="1:36" ht="13.5" customHeight="1">
      <c r="A15" s="484" t="s">
        <v>1483</v>
      </c>
      <c r="B15" s="528">
        <v>14.3</v>
      </c>
      <c r="C15" s="99">
        <v>140</v>
      </c>
      <c r="D15" s="100">
        <v>66</v>
      </c>
      <c r="E15" s="100">
        <v>5.7</v>
      </c>
      <c r="F15" s="100">
        <v>8.6</v>
      </c>
      <c r="G15" s="100">
        <v>5.7</v>
      </c>
      <c r="H15" s="101">
        <v>3.4</v>
      </c>
      <c r="I15" s="528">
        <v>18.3</v>
      </c>
      <c r="J15" s="47">
        <v>109.1</v>
      </c>
      <c r="K15" s="47" t="s">
        <v>627</v>
      </c>
      <c r="L15" s="47" t="s">
        <v>627</v>
      </c>
      <c r="M15" s="94" t="s">
        <v>627</v>
      </c>
      <c r="N15" s="529">
        <v>0.502</v>
      </c>
      <c r="O15" s="530">
        <v>34.94</v>
      </c>
      <c r="P15" s="95" t="s">
        <v>555</v>
      </c>
      <c r="Q15" s="528">
        <v>14.3</v>
      </c>
      <c r="R15" s="531">
        <v>573</v>
      </c>
      <c r="S15" s="531">
        <v>81.9</v>
      </c>
      <c r="T15" s="531">
        <v>95.4</v>
      </c>
      <c r="U15" s="530">
        <v>5.61</v>
      </c>
      <c r="V15" s="532">
        <v>8.65</v>
      </c>
      <c r="W15" s="531">
        <v>35.2</v>
      </c>
      <c r="X15" s="531">
        <v>10.7</v>
      </c>
      <c r="Y15" s="531">
        <v>17.9</v>
      </c>
      <c r="Z15" s="532">
        <v>1.4</v>
      </c>
      <c r="AA15" s="533">
        <v>31.8</v>
      </c>
      <c r="AB15" s="520">
        <v>4.32</v>
      </c>
      <c r="AC15" s="520">
        <v>1.54</v>
      </c>
      <c r="AD15" s="96">
        <v>1</v>
      </c>
      <c r="AE15" s="47">
        <v>1</v>
      </c>
      <c r="AF15" s="97">
        <v>1</v>
      </c>
      <c r="AG15" s="102">
        <v>1</v>
      </c>
      <c r="AH15" s="536" t="s">
        <v>2648</v>
      </c>
      <c r="AI15" s="270"/>
      <c r="AJ15" s="270"/>
    </row>
    <row r="16" spans="1:36" ht="13.5" customHeight="1">
      <c r="A16" s="484" t="s">
        <v>1484</v>
      </c>
      <c r="B16" s="528">
        <v>17.9</v>
      </c>
      <c r="C16" s="99">
        <v>160</v>
      </c>
      <c r="D16" s="100">
        <v>74</v>
      </c>
      <c r="E16" s="100">
        <v>6.3</v>
      </c>
      <c r="F16" s="100">
        <v>9.5</v>
      </c>
      <c r="G16" s="100">
        <v>6.3</v>
      </c>
      <c r="H16" s="101">
        <v>3.8</v>
      </c>
      <c r="I16" s="528">
        <v>22.8</v>
      </c>
      <c r="J16" s="47">
        <v>125.8</v>
      </c>
      <c r="K16" s="47" t="s">
        <v>627</v>
      </c>
      <c r="L16" s="47" t="s">
        <v>627</v>
      </c>
      <c r="M16" s="94" t="s">
        <v>627</v>
      </c>
      <c r="N16" s="529">
        <v>0.575</v>
      </c>
      <c r="O16" s="530">
        <v>32.13</v>
      </c>
      <c r="P16" s="95" t="s">
        <v>556</v>
      </c>
      <c r="Q16" s="528">
        <v>17.9</v>
      </c>
      <c r="R16" s="520">
        <v>935</v>
      </c>
      <c r="S16" s="520">
        <v>117</v>
      </c>
      <c r="T16" s="520">
        <v>136</v>
      </c>
      <c r="U16" s="518">
        <v>6.4</v>
      </c>
      <c r="V16" s="513">
        <v>10.83</v>
      </c>
      <c r="W16" s="520">
        <v>54.7</v>
      </c>
      <c r="X16" s="520">
        <v>14.8</v>
      </c>
      <c r="Y16" s="520">
        <v>24.9</v>
      </c>
      <c r="Z16" s="513">
        <v>1.55</v>
      </c>
      <c r="AA16" s="523">
        <v>35.2</v>
      </c>
      <c r="AB16" s="520">
        <v>6.57</v>
      </c>
      <c r="AC16" s="520">
        <v>3.14</v>
      </c>
      <c r="AD16" s="96">
        <v>1</v>
      </c>
      <c r="AE16" s="47">
        <v>1</v>
      </c>
      <c r="AF16" s="97">
        <v>1</v>
      </c>
      <c r="AG16" s="102">
        <v>1</v>
      </c>
      <c r="AH16" s="536" t="s">
        <v>2648</v>
      </c>
      <c r="AI16" s="270"/>
      <c r="AJ16" s="270"/>
    </row>
    <row r="17" spans="1:36" ht="13.5" customHeight="1">
      <c r="A17" s="484" t="s">
        <v>1485</v>
      </c>
      <c r="B17" s="528">
        <v>21.9</v>
      </c>
      <c r="C17" s="99">
        <v>180</v>
      </c>
      <c r="D17" s="100">
        <v>82</v>
      </c>
      <c r="E17" s="100">
        <v>6.9</v>
      </c>
      <c r="F17" s="100">
        <v>10.4</v>
      </c>
      <c r="G17" s="100">
        <v>6.9</v>
      </c>
      <c r="H17" s="101">
        <v>4.1</v>
      </c>
      <c r="I17" s="528">
        <v>27.9</v>
      </c>
      <c r="J17" s="47">
        <v>142.4</v>
      </c>
      <c r="K17" s="47" t="s">
        <v>627</v>
      </c>
      <c r="L17" s="47" t="s">
        <v>627</v>
      </c>
      <c r="M17" s="94" t="s">
        <v>627</v>
      </c>
      <c r="N17" s="529">
        <v>0.64</v>
      </c>
      <c r="O17" s="530">
        <v>29.22</v>
      </c>
      <c r="P17" s="95" t="s">
        <v>557</v>
      </c>
      <c r="Q17" s="528">
        <v>21.9</v>
      </c>
      <c r="R17" s="520">
        <v>1450</v>
      </c>
      <c r="S17" s="520">
        <v>161</v>
      </c>
      <c r="T17" s="520">
        <v>187</v>
      </c>
      <c r="U17" s="518">
        <v>7.2</v>
      </c>
      <c r="V17" s="513">
        <v>13.35</v>
      </c>
      <c r="W17" s="520">
        <v>81.3</v>
      </c>
      <c r="X17" s="520">
        <v>19.8</v>
      </c>
      <c r="Y17" s="520">
        <v>33.2</v>
      </c>
      <c r="Z17" s="513">
        <v>1.71</v>
      </c>
      <c r="AA17" s="523">
        <v>38.6</v>
      </c>
      <c r="AB17" s="520">
        <v>9.58</v>
      </c>
      <c r="AC17" s="520">
        <v>5.92</v>
      </c>
      <c r="AD17" s="96">
        <v>1</v>
      </c>
      <c r="AE17" s="47">
        <v>1</v>
      </c>
      <c r="AF17" s="97">
        <v>1</v>
      </c>
      <c r="AG17" s="102">
        <v>1</v>
      </c>
      <c r="AH17" s="536" t="s">
        <v>2648</v>
      </c>
      <c r="AI17" s="270"/>
      <c r="AJ17" s="270"/>
    </row>
    <row r="18" spans="1:36" ht="13.5" customHeight="1">
      <c r="A18" s="484" t="s">
        <v>1486</v>
      </c>
      <c r="B18" s="528">
        <v>26.2</v>
      </c>
      <c r="C18" s="99">
        <v>200</v>
      </c>
      <c r="D18" s="100">
        <v>90</v>
      </c>
      <c r="E18" s="100">
        <v>7.5</v>
      </c>
      <c r="F18" s="100">
        <v>11.3</v>
      </c>
      <c r="G18" s="100">
        <v>7.5</v>
      </c>
      <c r="H18" s="101">
        <v>4.5</v>
      </c>
      <c r="I18" s="528">
        <v>33.4</v>
      </c>
      <c r="J18" s="47">
        <v>159.1</v>
      </c>
      <c r="K18" s="47" t="s">
        <v>627</v>
      </c>
      <c r="L18" s="47" t="s">
        <v>627</v>
      </c>
      <c r="M18" s="94" t="s">
        <v>627</v>
      </c>
      <c r="N18" s="529">
        <v>0.709</v>
      </c>
      <c r="O18" s="530">
        <v>27.04</v>
      </c>
      <c r="P18" s="95" t="s">
        <v>558</v>
      </c>
      <c r="Q18" s="528">
        <v>26.2</v>
      </c>
      <c r="R18" s="520">
        <v>2140</v>
      </c>
      <c r="S18" s="520">
        <v>214</v>
      </c>
      <c r="T18" s="520">
        <v>250</v>
      </c>
      <c r="U18" s="518">
        <v>8</v>
      </c>
      <c r="V18" s="513">
        <v>16.03</v>
      </c>
      <c r="W18" s="520">
        <v>117</v>
      </c>
      <c r="X18" s="523">
        <v>26</v>
      </c>
      <c r="Y18" s="520">
        <v>43.5</v>
      </c>
      <c r="Z18" s="513">
        <v>1.87</v>
      </c>
      <c r="AA18" s="523">
        <v>42</v>
      </c>
      <c r="AB18" s="520">
        <v>13.5</v>
      </c>
      <c r="AC18" s="520">
        <v>10.5</v>
      </c>
      <c r="AD18" s="96">
        <v>1</v>
      </c>
      <c r="AE18" s="47">
        <v>1</v>
      </c>
      <c r="AF18" s="97">
        <v>1</v>
      </c>
      <c r="AG18" s="102">
        <v>1</v>
      </c>
      <c r="AH18" s="536" t="s">
        <v>2648</v>
      </c>
      <c r="AI18" s="270"/>
      <c r="AJ18" s="270"/>
    </row>
    <row r="19" spans="1:36" ht="13.5" customHeight="1">
      <c r="A19" s="484" t="s">
        <v>1487</v>
      </c>
      <c r="B19" s="528">
        <v>31.1</v>
      </c>
      <c r="C19" s="99">
        <v>220</v>
      </c>
      <c r="D19" s="100">
        <v>98</v>
      </c>
      <c r="E19" s="100">
        <v>8.1</v>
      </c>
      <c r="F19" s="100">
        <v>12.2</v>
      </c>
      <c r="G19" s="100">
        <v>8.1</v>
      </c>
      <c r="H19" s="101">
        <v>4.9</v>
      </c>
      <c r="I19" s="528">
        <v>39.5</v>
      </c>
      <c r="J19" s="47">
        <v>175.8</v>
      </c>
      <c r="K19" s="47" t="s">
        <v>2667</v>
      </c>
      <c r="L19" s="47">
        <v>50</v>
      </c>
      <c r="M19" s="94">
        <v>56</v>
      </c>
      <c r="N19" s="529">
        <v>0.775</v>
      </c>
      <c r="O19" s="530">
        <v>24.99</v>
      </c>
      <c r="P19" s="95" t="s">
        <v>559</v>
      </c>
      <c r="Q19" s="528">
        <v>31.1</v>
      </c>
      <c r="R19" s="520">
        <v>3060</v>
      </c>
      <c r="S19" s="520">
        <v>278</v>
      </c>
      <c r="T19" s="520">
        <v>324</v>
      </c>
      <c r="U19" s="518">
        <v>8.8</v>
      </c>
      <c r="V19" s="513">
        <v>19.06</v>
      </c>
      <c r="W19" s="520">
        <v>162</v>
      </c>
      <c r="X19" s="520">
        <v>33.1</v>
      </c>
      <c r="Y19" s="520">
        <v>55.7</v>
      </c>
      <c r="Z19" s="513">
        <v>2.02</v>
      </c>
      <c r="AA19" s="523">
        <v>45.4</v>
      </c>
      <c r="AB19" s="520">
        <v>18.6</v>
      </c>
      <c r="AC19" s="520">
        <v>17.8</v>
      </c>
      <c r="AD19" s="96">
        <v>1</v>
      </c>
      <c r="AE19" s="47">
        <v>1</v>
      </c>
      <c r="AF19" s="97">
        <v>1</v>
      </c>
      <c r="AG19" s="102">
        <v>1</v>
      </c>
      <c r="AH19" s="536" t="s">
        <v>2648</v>
      </c>
      <c r="AI19" s="270"/>
      <c r="AJ19" s="270"/>
    </row>
    <row r="20" spans="1:36" ht="13.5" customHeight="1">
      <c r="A20" s="484" t="s">
        <v>1488</v>
      </c>
      <c r="B20" s="528">
        <v>36.2</v>
      </c>
      <c r="C20" s="99">
        <v>240</v>
      </c>
      <c r="D20" s="100">
        <v>106</v>
      </c>
      <c r="E20" s="100">
        <v>8.7</v>
      </c>
      <c r="F20" s="100">
        <v>13.1</v>
      </c>
      <c r="G20" s="100">
        <v>8.7</v>
      </c>
      <c r="H20" s="101">
        <v>5.2</v>
      </c>
      <c r="I20" s="528">
        <v>46.1</v>
      </c>
      <c r="J20" s="47">
        <v>192.5</v>
      </c>
      <c r="K20" s="47" t="s">
        <v>2667</v>
      </c>
      <c r="L20" s="47">
        <v>54</v>
      </c>
      <c r="M20" s="94">
        <v>60</v>
      </c>
      <c r="N20" s="529">
        <v>0.844</v>
      </c>
      <c r="O20" s="530">
        <v>23.32</v>
      </c>
      <c r="P20" s="95" t="s">
        <v>560</v>
      </c>
      <c r="Q20" s="528">
        <v>36.2</v>
      </c>
      <c r="R20" s="520">
        <v>4250</v>
      </c>
      <c r="S20" s="520">
        <v>354</v>
      </c>
      <c r="T20" s="520">
        <v>412</v>
      </c>
      <c r="U20" s="518">
        <v>9.59</v>
      </c>
      <c r="V20" s="513">
        <v>22.33</v>
      </c>
      <c r="W20" s="520">
        <v>221</v>
      </c>
      <c r="X20" s="520">
        <v>41.7</v>
      </c>
      <c r="Y20" s="523">
        <v>70</v>
      </c>
      <c r="Z20" s="513">
        <v>2.2</v>
      </c>
      <c r="AA20" s="523">
        <v>48.9</v>
      </c>
      <c r="AB20" s="523">
        <v>25</v>
      </c>
      <c r="AC20" s="520">
        <v>28.7</v>
      </c>
      <c r="AD20" s="96">
        <v>1</v>
      </c>
      <c r="AE20" s="47">
        <v>1</v>
      </c>
      <c r="AF20" s="97">
        <v>1</v>
      </c>
      <c r="AG20" s="102">
        <v>1</v>
      </c>
      <c r="AH20" s="536" t="s">
        <v>2648</v>
      </c>
      <c r="AI20" s="270"/>
      <c r="AJ20" s="270"/>
    </row>
    <row r="21" spans="1:36" ht="13.5" customHeight="1">
      <c r="A21" s="484" t="s">
        <v>1489</v>
      </c>
      <c r="B21" s="528">
        <v>41.9</v>
      </c>
      <c r="C21" s="99">
        <v>260</v>
      </c>
      <c r="D21" s="100">
        <v>113</v>
      </c>
      <c r="E21" s="100">
        <v>9.4</v>
      </c>
      <c r="F21" s="100">
        <v>14.1</v>
      </c>
      <c r="G21" s="100">
        <v>9.4</v>
      </c>
      <c r="H21" s="101">
        <v>5.6</v>
      </c>
      <c r="I21" s="528">
        <v>53.3</v>
      </c>
      <c r="J21" s="47">
        <v>208.9</v>
      </c>
      <c r="K21" s="47" t="s">
        <v>2672</v>
      </c>
      <c r="L21" s="47">
        <v>62</v>
      </c>
      <c r="M21" s="94">
        <v>62</v>
      </c>
      <c r="N21" s="529">
        <v>0.906</v>
      </c>
      <c r="O21" s="530">
        <v>21.65</v>
      </c>
      <c r="P21" s="95" t="s">
        <v>561</v>
      </c>
      <c r="Q21" s="528">
        <v>41.9</v>
      </c>
      <c r="R21" s="520">
        <v>5740</v>
      </c>
      <c r="S21" s="520">
        <v>442</v>
      </c>
      <c r="T21" s="520">
        <v>514</v>
      </c>
      <c r="U21" s="518">
        <v>10.4</v>
      </c>
      <c r="V21" s="513">
        <v>26.08</v>
      </c>
      <c r="W21" s="520">
        <v>288</v>
      </c>
      <c r="X21" s="523">
        <v>51</v>
      </c>
      <c r="Y21" s="520">
        <v>85.9</v>
      </c>
      <c r="Z21" s="513">
        <v>2.32</v>
      </c>
      <c r="AA21" s="523">
        <v>52.6</v>
      </c>
      <c r="AB21" s="520">
        <v>33.5</v>
      </c>
      <c r="AC21" s="520">
        <v>44.1</v>
      </c>
      <c r="AD21" s="96">
        <v>1</v>
      </c>
      <c r="AE21" s="47">
        <v>1</v>
      </c>
      <c r="AF21" s="97">
        <v>1</v>
      </c>
      <c r="AG21" s="102">
        <v>1</v>
      </c>
      <c r="AH21" s="536" t="s">
        <v>2648</v>
      </c>
      <c r="AI21" s="270"/>
      <c r="AJ21" s="270"/>
    </row>
    <row r="22" spans="1:36" ht="13.5" customHeight="1">
      <c r="A22" s="484" t="s">
        <v>1490</v>
      </c>
      <c r="B22" s="528">
        <v>47.9</v>
      </c>
      <c r="C22" s="99">
        <v>280</v>
      </c>
      <c r="D22" s="100">
        <v>119</v>
      </c>
      <c r="E22" s="100">
        <v>10.1</v>
      </c>
      <c r="F22" s="100">
        <v>15.2</v>
      </c>
      <c r="G22" s="100">
        <v>10.1</v>
      </c>
      <c r="H22" s="101">
        <v>6.1</v>
      </c>
      <c r="I22" s="527">
        <v>61</v>
      </c>
      <c r="J22" s="47">
        <v>225.1</v>
      </c>
      <c r="K22" s="47" t="s">
        <v>2672</v>
      </c>
      <c r="L22" s="47">
        <v>68</v>
      </c>
      <c r="M22" s="94">
        <v>68</v>
      </c>
      <c r="N22" s="529">
        <v>0.966</v>
      </c>
      <c r="O22" s="530">
        <v>20.17</v>
      </c>
      <c r="P22" s="95" t="s">
        <v>562</v>
      </c>
      <c r="Q22" s="528">
        <v>47.9</v>
      </c>
      <c r="R22" s="520">
        <v>7590</v>
      </c>
      <c r="S22" s="520">
        <v>542</v>
      </c>
      <c r="T22" s="520">
        <v>632</v>
      </c>
      <c r="U22" s="518">
        <v>11.1</v>
      </c>
      <c r="V22" s="513">
        <v>30.18</v>
      </c>
      <c r="W22" s="520">
        <v>364</v>
      </c>
      <c r="X22" s="520">
        <v>61.2</v>
      </c>
      <c r="Y22" s="520">
        <v>103</v>
      </c>
      <c r="Z22" s="513">
        <v>2.45</v>
      </c>
      <c r="AA22" s="523">
        <v>56.4</v>
      </c>
      <c r="AB22" s="520">
        <v>44.2</v>
      </c>
      <c r="AC22" s="520">
        <v>64.6</v>
      </c>
      <c r="AD22" s="96">
        <v>1</v>
      </c>
      <c r="AE22" s="47">
        <v>1</v>
      </c>
      <c r="AF22" s="97">
        <v>1</v>
      </c>
      <c r="AG22" s="102">
        <v>1</v>
      </c>
      <c r="AH22" s="536" t="s">
        <v>2648</v>
      </c>
      <c r="AI22" s="270"/>
      <c r="AJ22" s="270"/>
    </row>
    <row r="23" spans="1:36" ht="13.5" customHeight="1">
      <c r="A23" s="484" t="s">
        <v>1491</v>
      </c>
      <c r="B23" s="528">
        <v>54.2</v>
      </c>
      <c r="C23" s="99">
        <v>300</v>
      </c>
      <c r="D23" s="100">
        <v>125</v>
      </c>
      <c r="E23" s="100">
        <v>10.8</v>
      </c>
      <c r="F23" s="100">
        <v>16.2</v>
      </c>
      <c r="G23" s="100">
        <v>10.8</v>
      </c>
      <c r="H23" s="101">
        <v>6.5</v>
      </c>
      <c r="I23" s="527">
        <v>69</v>
      </c>
      <c r="J23" s="47">
        <v>241.6</v>
      </c>
      <c r="K23" s="47" t="s">
        <v>2672</v>
      </c>
      <c r="L23" s="47">
        <v>70</v>
      </c>
      <c r="M23" s="94">
        <v>74</v>
      </c>
      <c r="N23" s="530">
        <v>1.03</v>
      </c>
      <c r="O23" s="530">
        <v>19.02</v>
      </c>
      <c r="P23" s="95" t="s">
        <v>563</v>
      </c>
      <c r="Q23" s="528">
        <v>54.2</v>
      </c>
      <c r="R23" s="520">
        <v>9800</v>
      </c>
      <c r="S23" s="520">
        <v>653</v>
      </c>
      <c r="T23" s="520">
        <v>762</v>
      </c>
      <c r="U23" s="518">
        <v>11.9</v>
      </c>
      <c r="V23" s="513">
        <v>34.58</v>
      </c>
      <c r="W23" s="520">
        <v>451</v>
      </c>
      <c r="X23" s="520">
        <v>72.2</v>
      </c>
      <c r="Y23" s="520">
        <v>121</v>
      </c>
      <c r="Z23" s="513">
        <v>2.56</v>
      </c>
      <c r="AA23" s="523">
        <v>60.1</v>
      </c>
      <c r="AB23" s="520">
        <v>56.8</v>
      </c>
      <c r="AC23" s="520">
        <v>91.8</v>
      </c>
      <c r="AD23" s="96">
        <v>1</v>
      </c>
      <c r="AE23" s="47">
        <v>1</v>
      </c>
      <c r="AF23" s="97">
        <v>1</v>
      </c>
      <c r="AG23" s="102">
        <v>1</v>
      </c>
      <c r="AH23" s="536" t="s">
        <v>2648</v>
      </c>
      <c r="AI23" s="270"/>
      <c r="AJ23" s="270"/>
    </row>
    <row r="24" spans="1:36" ht="13.5" customHeight="1">
      <c r="A24" s="484" t="s">
        <v>1492</v>
      </c>
      <c r="B24" s="527">
        <v>61</v>
      </c>
      <c r="C24" s="99">
        <v>320</v>
      </c>
      <c r="D24" s="100">
        <v>131</v>
      </c>
      <c r="E24" s="100">
        <v>11.5</v>
      </c>
      <c r="F24" s="100">
        <v>17.3</v>
      </c>
      <c r="G24" s="100">
        <v>11.5</v>
      </c>
      <c r="H24" s="101">
        <v>6.9</v>
      </c>
      <c r="I24" s="528">
        <v>77.7</v>
      </c>
      <c r="J24" s="47">
        <v>257.9</v>
      </c>
      <c r="K24" s="47" t="s">
        <v>2672</v>
      </c>
      <c r="L24" s="47">
        <v>70</v>
      </c>
      <c r="M24" s="94">
        <v>80</v>
      </c>
      <c r="N24" s="530">
        <v>1.09</v>
      </c>
      <c r="O24" s="530">
        <v>17.87</v>
      </c>
      <c r="P24" s="95" t="s">
        <v>564</v>
      </c>
      <c r="Q24" s="527">
        <v>61</v>
      </c>
      <c r="R24" s="520">
        <v>12510</v>
      </c>
      <c r="S24" s="520">
        <v>782</v>
      </c>
      <c r="T24" s="520">
        <v>914</v>
      </c>
      <c r="U24" s="518">
        <v>12.7</v>
      </c>
      <c r="V24" s="513">
        <v>39.26</v>
      </c>
      <c r="W24" s="520">
        <v>555</v>
      </c>
      <c r="X24" s="520">
        <v>84.7</v>
      </c>
      <c r="Y24" s="520">
        <v>143</v>
      </c>
      <c r="Z24" s="513">
        <v>2.67</v>
      </c>
      <c r="AA24" s="523">
        <v>63.9</v>
      </c>
      <c r="AB24" s="520">
        <v>72.5</v>
      </c>
      <c r="AC24" s="520">
        <v>129</v>
      </c>
      <c r="AD24" s="96">
        <v>1</v>
      </c>
      <c r="AE24" s="47">
        <v>1</v>
      </c>
      <c r="AF24" s="97">
        <v>1</v>
      </c>
      <c r="AG24" s="102">
        <v>1</v>
      </c>
      <c r="AH24" s="536" t="s">
        <v>2648</v>
      </c>
      <c r="AI24" s="270"/>
      <c r="AJ24" s="270"/>
    </row>
    <row r="25" spans="1:36" ht="13.5" customHeight="1">
      <c r="A25" s="484" t="s">
        <v>1493</v>
      </c>
      <c r="B25" s="527">
        <v>68</v>
      </c>
      <c r="C25" s="99">
        <v>340</v>
      </c>
      <c r="D25" s="100">
        <v>137</v>
      </c>
      <c r="E25" s="100">
        <v>12.2</v>
      </c>
      <c r="F25" s="100">
        <v>18.3</v>
      </c>
      <c r="G25" s="100">
        <v>12.2</v>
      </c>
      <c r="H25" s="101">
        <v>7.3</v>
      </c>
      <c r="I25" s="528">
        <v>86.7</v>
      </c>
      <c r="J25" s="47">
        <v>274.3</v>
      </c>
      <c r="K25" s="47" t="s">
        <v>2672</v>
      </c>
      <c r="L25" s="47">
        <v>78</v>
      </c>
      <c r="M25" s="94">
        <v>86</v>
      </c>
      <c r="N25" s="530">
        <v>1.15</v>
      </c>
      <c r="O25" s="530">
        <v>16.9</v>
      </c>
      <c r="P25" s="95" t="s">
        <v>565</v>
      </c>
      <c r="Q25" s="527">
        <v>68</v>
      </c>
      <c r="R25" s="520">
        <v>15700</v>
      </c>
      <c r="S25" s="520">
        <v>923</v>
      </c>
      <c r="T25" s="520">
        <v>1080</v>
      </c>
      <c r="U25" s="518">
        <v>13.5</v>
      </c>
      <c r="V25" s="513">
        <v>44.27</v>
      </c>
      <c r="W25" s="520">
        <v>674</v>
      </c>
      <c r="X25" s="520">
        <v>98.4</v>
      </c>
      <c r="Y25" s="520">
        <v>166</v>
      </c>
      <c r="Z25" s="513">
        <v>2.8</v>
      </c>
      <c r="AA25" s="523">
        <v>67.6</v>
      </c>
      <c r="AB25" s="520">
        <v>90.4</v>
      </c>
      <c r="AC25" s="520">
        <v>176</v>
      </c>
      <c r="AD25" s="96">
        <v>1</v>
      </c>
      <c r="AE25" s="47">
        <v>1</v>
      </c>
      <c r="AF25" s="97">
        <v>1</v>
      </c>
      <c r="AG25" s="102">
        <v>1</v>
      </c>
      <c r="AH25" s="536" t="s">
        <v>2648</v>
      </c>
      <c r="AI25" s="270"/>
      <c r="AJ25" s="270"/>
    </row>
    <row r="26" spans="1:36" ht="13.5" customHeight="1">
      <c r="A26" s="484" t="s">
        <v>1985</v>
      </c>
      <c r="B26" s="528">
        <v>76.1</v>
      </c>
      <c r="C26" s="99">
        <v>360</v>
      </c>
      <c r="D26" s="100">
        <v>143</v>
      </c>
      <c r="E26" s="100">
        <v>13</v>
      </c>
      <c r="F26" s="100">
        <v>19.5</v>
      </c>
      <c r="G26" s="100">
        <v>13</v>
      </c>
      <c r="H26" s="101">
        <v>7.8</v>
      </c>
      <c r="I26" s="527">
        <v>97</v>
      </c>
      <c r="J26" s="47">
        <v>290.2</v>
      </c>
      <c r="K26" s="47" t="s">
        <v>2672</v>
      </c>
      <c r="L26" s="47">
        <v>78</v>
      </c>
      <c r="M26" s="94">
        <v>92</v>
      </c>
      <c r="N26" s="530">
        <v>1.21</v>
      </c>
      <c r="O26" s="530">
        <v>15.89</v>
      </c>
      <c r="P26" s="95" t="s">
        <v>566</v>
      </c>
      <c r="Q26" s="528">
        <v>76.1</v>
      </c>
      <c r="R26" s="520">
        <v>19610</v>
      </c>
      <c r="S26" s="520">
        <v>1090</v>
      </c>
      <c r="T26" s="520">
        <v>1276</v>
      </c>
      <c r="U26" s="518">
        <v>14.2</v>
      </c>
      <c r="V26" s="513">
        <v>49.95</v>
      </c>
      <c r="W26" s="520">
        <v>818</v>
      </c>
      <c r="X26" s="520">
        <v>114</v>
      </c>
      <c r="Y26" s="520">
        <v>194</v>
      </c>
      <c r="Z26" s="513">
        <v>2.9</v>
      </c>
      <c r="AA26" s="523">
        <v>71.8</v>
      </c>
      <c r="AB26" s="520">
        <v>115</v>
      </c>
      <c r="AC26" s="520">
        <v>240</v>
      </c>
      <c r="AD26" s="96">
        <v>1</v>
      </c>
      <c r="AE26" s="47">
        <v>1</v>
      </c>
      <c r="AF26" s="97">
        <v>1</v>
      </c>
      <c r="AG26" s="102">
        <v>1</v>
      </c>
      <c r="AH26" s="536" t="s">
        <v>2648</v>
      </c>
      <c r="AI26" s="270"/>
      <c r="AJ26" s="270"/>
    </row>
    <row r="27" spans="1:36" ht="13.5" customHeight="1">
      <c r="A27" s="484" t="s">
        <v>1986</v>
      </c>
      <c r="B27" s="527">
        <v>84</v>
      </c>
      <c r="C27" s="99">
        <v>380</v>
      </c>
      <c r="D27" s="100">
        <v>149</v>
      </c>
      <c r="E27" s="100">
        <v>13.7</v>
      </c>
      <c r="F27" s="100">
        <v>20.5</v>
      </c>
      <c r="G27" s="100">
        <v>13.7</v>
      </c>
      <c r="H27" s="101">
        <v>8.2</v>
      </c>
      <c r="I27" s="528">
        <v>107</v>
      </c>
      <c r="J27" s="47">
        <v>306.7</v>
      </c>
      <c r="K27" s="47" t="s">
        <v>2652</v>
      </c>
      <c r="L27" s="47">
        <v>84</v>
      </c>
      <c r="M27" s="94">
        <v>86</v>
      </c>
      <c r="N27" s="530">
        <v>1.27</v>
      </c>
      <c r="O27" s="530">
        <v>15.12</v>
      </c>
      <c r="P27" s="95" t="s">
        <v>567</v>
      </c>
      <c r="Q27" s="527">
        <v>84</v>
      </c>
      <c r="R27" s="520">
        <v>24010</v>
      </c>
      <c r="S27" s="520">
        <v>1260</v>
      </c>
      <c r="T27" s="520">
        <v>1482</v>
      </c>
      <c r="U27" s="518">
        <v>15</v>
      </c>
      <c r="V27" s="513">
        <v>55.55</v>
      </c>
      <c r="W27" s="520">
        <v>975</v>
      </c>
      <c r="X27" s="520">
        <v>131</v>
      </c>
      <c r="Y27" s="520">
        <v>221</v>
      </c>
      <c r="Z27" s="513">
        <v>3.02</v>
      </c>
      <c r="AA27" s="523">
        <v>75.4</v>
      </c>
      <c r="AB27" s="520">
        <v>141</v>
      </c>
      <c r="AC27" s="520">
        <v>319</v>
      </c>
      <c r="AD27" s="96">
        <v>1</v>
      </c>
      <c r="AE27" s="47">
        <v>1</v>
      </c>
      <c r="AF27" s="97">
        <v>1</v>
      </c>
      <c r="AG27" s="102">
        <v>1</v>
      </c>
      <c r="AH27" s="536" t="s">
        <v>2648</v>
      </c>
      <c r="AI27" s="270"/>
      <c r="AJ27" s="270"/>
    </row>
    <row r="28" spans="1:36" ht="13.5" customHeight="1">
      <c r="A28" s="484" t="s">
        <v>1987</v>
      </c>
      <c r="B28" s="528">
        <v>92.4</v>
      </c>
      <c r="C28" s="99">
        <v>400</v>
      </c>
      <c r="D28" s="100">
        <v>155</v>
      </c>
      <c r="E28" s="100">
        <v>14.4</v>
      </c>
      <c r="F28" s="100">
        <v>21.6</v>
      </c>
      <c r="G28" s="100">
        <v>14.4</v>
      </c>
      <c r="H28" s="101">
        <v>8.6</v>
      </c>
      <c r="I28" s="528">
        <v>118</v>
      </c>
      <c r="J28" s="47">
        <v>322.9</v>
      </c>
      <c r="K28" s="47" t="s">
        <v>2652</v>
      </c>
      <c r="L28" s="47">
        <v>86</v>
      </c>
      <c r="M28" s="94">
        <v>92</v>
      </c>
      <c r="N28" s="530">
        <v>1.33</v>
      </c>
      <c r="O28" s="530">
        <v>14.36</v>
      </c>
      <c r="P28" s="95" t="s">
        <v>568</v>
      </c>
      <c r="Q28" s="528">
        <v>92.4</v>
      </c>
      <c r="R28" s="520">
        <v>29210</v>
      </c>
      <c r="S28" s="520">
        <v>1460</v>
      </c>
      <c r="T28" s="520">
        <v>1714</v>
      </c>
      <c r="U28" s="518">
        <v>15.7</v>
      </c>
      <c r="V28" s="513">
        <v>61.69</v>
      </c>
      <c r="W28" s="520">
        <v>1160</v>
      </c>
      <c r="X28" s="520">
        <v>149</v>
      </c>
      <c r="Y28" s="520">
        <v>253</v>
      </c>
      <c r="Z28" s="513">
        <v>3.13</v>
      </c>
      <c r="AA28" s="523">
        <v>79.3</v>
      </c>
      <c r="AB28" s="520">
        <v>170</v>
      </c>
      <c r="AC28" s="520">
        <v>420</v>
      </c>
      <c r="AD28" s="96">
        <v>1</v>
      </c>
      <c r="AE28" s="47">
        <v>1</v>
      </c>
      <c r="AF28" s="97">
        <v>1</v>
      </c>
      <c r="AG28" s="102">
        <v>1</v>
      </c>
      <c r="AH28" s="536" t="s">
        <v>2648</v>
      </c>
      <c r="AI28" s="270"/>
      <c r="AJ28" s="270"/>
    </row>
    <row r="29" spans="1:36" ht="13.5" customHeight="1">
      <c r="A29" s="484" t="s">
        <v>1988</v>
      </c>
      <c r="B29" s="528">
        <v>115</v>
      </c>
      <c r="C29" s="99">
        <v>450</v>
      </c>
      <c r="D29" s="100">
        <v>170</v>
      </c>
      <c r="E29" s="100">
        <v>16.2</v>
      </c>
      <c r="F29" s="100">
        <v>24.3</v>
      </c>
      <c r="G29" s="100">
        <v>16.2</v>
      </c>
      <c r="H29" s="101">
        <v>9.7</v>
      </c>
      <c r="I29" s="528">
        <v>147</v>
      </c>
      <c r="J29" s="47">
        <v>363.6</v>
      </c>
      <c r="K29" s="47" t="s">
        <v>2652</v>
      </c>
      <c r="L29" s="47">
        <v>92</v>
      </c>
      <c r="M29" s="94">
        <v>106</v>
      </c>
      <c r="N29" s="530">
        <v>1.48</v>
      </c>
      <c r="O29" s="530">
        <v>12.83</v>
      </c>
      <c r="P29" s="95" t="s">
        <v>569</v>
      </c>
      <c r="Q29" s="528">
        <v>115</v>
      </c>
      <c r="R29" s="520">
        <v>45850</v>
      </c>
      <c r="S29" s="520">
        <v>2040</v>
      </c>
      <c r="T29" s="520">
        <v>2400</v>
      </c>
      <c r="U29" s="518">
        <v>17.7</v>
      </c>
      <c r="V29" s="513">
        <v>77.79</v>
      </c>
      <c r="W29" s="520">
        <v>1730</v>
      </c>
      <c r="X29" s="520">
        <v>203</v>
      </c>
      <c r="Y29" s="520">
        <v>345</v>
      </c>
      <c r="Z29" s="513">
        <v>3.43</v>
      </c>
      <c r="AA29" s="523">
        <v>88.9</v>
      </c>
      <c r="AB29" s="520">
        <v>267</v>
      </c>
      <c r="AC29" s="520">
        <v>791</v>
      </c>
      <c r="AD29" s="96">
        <v>1</v>
      </c>
      <c r="AE29" s="47">
        <v>1</v>
      </c>
      <c r="AF29" s="97">
        <v>1</v>
      </c>
      <c r="AG29" s="102">
        <v>1</v>
      </c>
      <c r="AH29" s="536" t="s">
        <v>2648</v>
      </c>
      <c r="AI29" s="270"/>
      <c r="AJ29" s="270"/>
    </row>
    <row r="30" spans="1:36" ht="13.5" customHeight="1">
      <c r="A30" s="484" t="s">
        <v>1989</v>
      </c>
      <c r="B30" s="528">
        <v>141</v>
      </c>
      <c r="C30" s="99">
        <v>500</v>
      </c>
      <c r="D30" s="100">
        <v>185</v>
      </c>
      <c r="E30" s="100">
        <v>18</v>
      </c>
      <c r="F30" s="100">
        <v>27</v>
      </c>
      <c r="G30" s="100">
        <v>18</v>
      </c>
      <c r="H30" s="101">
        <v>10.8</v>
      </c>
      <c r="I30" s="528">
        <v>179</v>
      </c>
      <c r="J30" s="47">
        <v>404.3</v>
      </c>
      <c r="K30" s="47" t="s">
        <v>1990</v>
      </c>
      <c r="L30" s="47">
        <v>102</v>
      </c>
      <c r="M30" s="94">
        <v>110</v>
      </c>
      <c r="N30" s="530">
        <v>1.63</v>
      </c>
      <c r="O30" s="530">
        <v>11.6</v>
      </c>
      <c r="P30" s="95" t="s">
        <v>570</v>
      </c>
      <c r="Q30" s="528">
        <v>141</v>
      </c>
      <c r="R30" s="520">
        <v>68740</v>
      </c>
      <c r="S30" s="520">
        <v>2750</v>
      </c>
      <c r="T30" s="520">
        <v>3240</v>
      </c>
      <c r="U30" s="518">
        <v>19.6</v>
      </c>
      <c r="V30" s="513">
        <v>95.6</v>
      </c>
      <c r="W30" s="520">
        <v>2480</v>
      </c>
      <c r="X30" s="520">
        <v>268</v>
      </c>
      <c r="Y30" s="520">
        <v>456</v>
      </c>
      <c r="Z30" s="513">
        <v>3.72</v>
      </c>
      <c r="AA30" s="523">
        <v>98.5</v>
      </c>
      <c r="AB30" s="520">
        <v>402</v>
      </c>
      <c r="AC30" s="520">
        <v>1400</v>
      </c>
      <c r="AD30" s="96">
        <v>1</v>
      </c>
      <c r="AE30" s="47">
        <v>1</v>
      </c>
      <c r="AF30" s="97">
        <v>1</v>
      </c>
      <c r="AG30" s="102">
        <v>1</v>
      </c>
      <c r="AH30" s="536" t="s">
        <v>2648</v>
      </c>
      <c r="AI30" s="270"/>
      <c r="AJ30" s="270"/>
    </row>
    <row r="31" spans="1:36" ht="13.5" customHeight="1">
      <c r="A31" s="484" t="s">
        <v>1991</v>
      </c>
      <c r="B31" s="528">
        <v>166</v>
      </c>
      <c r="C31" s="99">
        <v>550</v>
      </c>
      <c r="D31" s="100">
        <v>200</v>
      </c>
      <c r="E31" s="100">
        <v>19</v>
      </c>
      <c r="F31" s="100">
        <v>30</v>
      </c>
      <c r="G31" s="100">
        <v>19</v>
      </c>
      <c r="H31" s="101">
        <v>11.9</v>
      </c>
      <c r="I31" s="528">
        <v>212</v>
      </c>
      <c r="J31" s="47">
        <v>445.6</v>
      </c>
      <c r="K31" s="47" t="s">
        <v>2659</v>
      </c>
      <c r="L31" s="47">
        <v>112</v>
      </c>
      <c r="M31" s="94">
        <v>118</v>
      </c>
      <c r="N31" s="530">
        <v>1.8</v>
      </c>
      <c r="O31" s="530">
        <v>10.8</v>
      </c>
      <c r="P31" s="95" t="s">
        <v>571</v>
      </c>
      <c r="Q31" s="528">
        <v>166</v>
      </c>
      <c r="R31" s="520">
        <v>99180</v>
      </c>
      <c r="S31" s="520">
        <v>3610</v>
      </c>
      <c r="T31" s="520">
        <v>4240</v>
      </c>
      <c r="U31" s="518">
        <v>21.6</v>
      </c>
      <c r="V31" s="515">
        <v>111.3</v>
      </c>
      <c r="W31" s="520">
        <v>3490</v>
      </c>
      <c r="X31" s="520">
        <v>349</v>
      </c>
      <c r="Y31" s="520">
        <v>592</v>
      </c>
      <c r="Z31" s="513">
        <v>4.02</v>
      </c>
      <c r="AA31" s="523">
        <v>107.3</v>
      </c>
      <c r="AB31" s="520">
        <v>544</v>
      </c>
      <c r="AC31" s="520">
        <v>2390</v>
      </c>
      <c r="AD31" s="96">
        <v>1</v>
      </c>
      <c r="AE31" s="47">
        <v>1</v>
      </c>
      <c r="AF31" s="97">
        <v>1</v>
      </c>
      <c r="AG31" s="102">
        <v>1</v>
      </c>
      <c r="AH31" s="536" t="s">
        <v>2648</v>
      </c>
      <c r="AI31" s="270"/>
      <c r="AJ31" s="270"/>
    </row>
    <row r="32" spans="1:36" ht="13.5" customHeight="1">
      <c r="A32" s="484" t="s">
        <v>1992</v>
      </c>
      <c r="B32" s="528">
        <v>199</v>
      </c>
      <c r="C32" s="99">
        <v>600</v>
      </c>
      <c r="D32" s="100">
        <v>215</v>
      </c>
      <c r="E32" s="100">
        <v>21.6</v>
      </c>
      <c r="F32" s="100">
        <v>32.4</v>
      </c>
      <c r="G32" s="255">
        <v>21.6</v>
      </c>
      <c r="H32" s="256">
        <v>13</v>
      </c>
      <c r="I32" s="528">
        <v>254</v>
      </c>
      <c r="J32" s="47">
        <v>485.8</v>
      </c>
      <c r="K32" s="47" t="s">
        <v>2646</v>
      </c>
      <c r="L32" s="47">
        <v>126</v>
      </c>
      <c r="M32" s="94">
        <v>128</v>
      </c>
      <c r="N32" s="530">
        <v>1.97</v>
      </c>
      <c r="O32" s="530">
        <v>9.89</v>
      </c>
      <c r="P32" s="95" t="s">
        <v>572</v>
      </c>
      <c r="Q32" s="528">
        <v>199</v>
      </c>
      <c r="R32" s="520">
        <v>138800</v>
      </c>
      <c r="S32" s="520">
        <v>4627</v>
      </c>
      <c r="T32" s="520">
        <v>5452</v>
      </c>
      <c r="U32" s="518">
        <v>23.39</v>
      </c>
      <c r="V32" s="515">
        <v>138</v>
      </c>
      <c r="W32" s="520">
        <v>4674</v>
      </c>
      <c r="X32" s="534">
        <v>435</v>
      </c>
      <c r="Y32" s="534">
        <v>752</v>
      </c>
      <c r="Z32" s="513">
        <v>4.29</v>
      </c>
      <c r="AA32" s="523">
        <v>117.6</v>
      </c>
      <c r="AB32" s="534">
        <v>787</v>
      </c>
      <c r="AC32" s="520">
        <v>3814</v>
      </c>
      <c r="AD32" s="96">
        <v>1</v>
      </c>
      <c r="AE32" s="47">
        <v>1</v>
      </c>
      <c r="AF32" s="97">
        <v>1</v>
      </c>
      <c r="AG32" s="102">
        <v>1</v>
      </c>
      <c r="AH32" s="536" t="s">
        <v>2648</v>
      </c>
      <c r="AI32" s="270"/>
      <c r="AJ32" s="270"/>
    </row>
    <row r="33" spans="1:36" ht="13.5" customHeight="1">
      <c r="A33" s="320"/>
      <c r="B33" s="106"/>
      <c r="C33" s="106"/>
      <c r="D33" s="106"/>
      <c r="E33" s="106"/>
      <c r="F33" s="106"/>
      <c r="G33" s="114"/>
      <c r="H33" s="114"/>
      <c r="I33" s="106"/>
      <c r="J33" s="106"/>
      <c r="K33" s="106"/>
      <c r="L33" s="106"/>
      <c r="M33" s="106"/>
      <c r="N33" s="106"/>
      <c r="O33" s="106"/>
      <c r="P33" s="320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321"/>
      <c r="AC33" s="321"/>
      <c r="AD33" s="106"/>
      <c r="AE33" s="106"/>
      <c r="AF33" s="106"/>
      <c r="AG33" s="106"/>
      <c r="AH33" s="106"/>
      <c r="AI33" s="106"/>
      <c r="AJ33" s="106"/>
    </row>
    <row r="34" spans="1:36" ht="13.5" customHeight="1">
      <c r="A34" s="417"/>
      <c r="B34" s="322"/>
      <c r="C34" s="106"/>
      <c r="D34" s="106"/>
      <c r="E34" s="106"/>
      <c r="F34" s="106"/>
      <c r="G34" s="114"/>
      <c r="H34" s="114"/>
      <c r="I34" s="106"/>
      <c r="J34" s="106"/>
      <c r="K34" s="106"/>
      <c r="L34" s="106"/>
      <c r="M34" s="106"/>
      <c r="N34" s="106"/>
      <c r="O34" s="106"/>
      <c r="P34" s="320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321"/>
      <c r="AC34" s="321"/>
      <c r="AD34" s="106"/>
      <c r="AE34" s="106"/>
      <c r="AF34" s="106"/>
      <c r="AG34" s="106"/>
      <c r="AH34" s="106"/>
      <c r="AI34" s="106"/>
      <c r="AJ34" s="106"/>
    </row>
    <row r="35" spans="1:36" ht="13.5" customHeight="1">
      <c r="A35" s="417"/>
      <c r="B35" s="323"/>
      <c r="C35" s="106"/>
      <c r="D35" s="106"/>
      <c r="E35" s="106"/>
      <c r="F35" s="106"/>
      <c r="G35" s="114"/>
      <c r="H35" s="114"/>
      <c r="I35" s="106"/>
      <c r="J35" s="106"/>
      <c r="K35" s="106"/>
      <c r="L35" s="106"/>
      <c r="M35" s="106"/>
      <c r="N35" s="106"/>
      <c r="O35" s="106"/>
      <c r="P35" s="320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321"/>
      <c r="AC35" s="321"/>
      <c r="AD35" s="106"/>
      <c r="AE35" s="106"/>
      <c r="AF35" s="106"/>
      <c r="AG35" s="106"/>
      <c r="AH35" s="106"/>
      <c r="AI35" s="106"/>
      <c r="AJ35" s="106"/>
    </row>
    <row r="36" spans="1:2" ht="13.5" customHeight="1">
      <c r="A36" s="417"/>
      <c r="B36" s="323"/>
    </row>
    <row r="37" ht="13.5" customHeight="1"/>
    <row r="38" ht="13.5" customHeight="1"/>
    <row r="39" ht="13.5" customHeight="1"/>
    <row r="40" ht="13.5" customHeight="1"/>
    <row r="41" ht="13.5" customHeight="1">
      <c r="A41" s="98"/>
    </row>
    <row r="42" ht="13.5" customHeight="1">
      <c r="A42" s="98"/>
    </row>
    <row r="43" ht="13.5" customHeight="1">
      <c r="A43" s="98"/>
    </row>
    <row r="44" ht="13.5" customHeight="1">
      <c r="A44" s="98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</sheetData>
  <mergeCells count="21">
    <mergeCell ref="AJ6:AJ10"/>
    <mergeCell ref="AI6:AI10"/>
    <mergeCell ref="AD4:AG4"/>
    <mergeCell ref="AD5:AF5"/>
    <mergeCell ref="AH6:AH10"/>
    <mergeCell ref="AF9:AG9"/>
    <mergeCell ref="AF8:AG8"/>
    <mergeCell ref="AA5:AC5"/>
    <mergeCell ref="C4:H5"/>
    <mergeCell ref="J4:M5"/>
    <mergeCell ref="I4:I5"/>
    <mergeCell ref="A4:B5"/>
    <mergeCell ref="AD6:AG6"/>
    <mergeCell ref="A1:AC1"/>
    <mergeCell ref="A2:AC2"/>
    <mergeCell ref="A3:AC3"/>
    <mergeCell ref="N4:O5"/>
    <mergeCell ref="P4:Q5"/>
    <mergeCell ref="R4:AC4"/>
    <mergeCell ref="R5:V5"/>
    <mergeCell ref="W5:Z5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77"/>
  <headerFooter alignWithMargins="0">
    <oddFooter>&amp;L&amp;"Helvetica,Regular"&amp;8&amp;F
&amp;D&amp;R&amp;"Helvetica,Regular"&amp;8Profilés &amp;A
Page &amp;P/&amp;N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showGridLines="0" zoomScale="75" zoomScaleNormal="75" workbookViewId="0" topLeftCell="A1">
      <selection activeCell="Y8" sqref="Y8"/>
    </sheetView>
  </sheetViews>
  <sheetFormatPr defaultColWidth="9.00390625" defaultRowHeight="12.75"/>
  <cols>
    <col min="1" max="1" width="14.75390625" style="451" customWidth="1"/>
    <col min="2" max="2" width="4.625" style="452" customWidth="1"/>
    <col min="3" max="7" width="4.25390625" style="452" customWidth="1"/>
    <col min="8" max="8" width="4.875" style="452" customWidth="1"/>
    <col min="9" max="9" width="5.25390625" style="452" customWidth="1"/>
    <col min="10" max="10" width="3.625" style="452" customWidth="1"/>
    <col min="11" max="11" width="3.875" style="452" customWidth="1"/>
    <col min="12" max="12" width="4.875" style="452" customWidth="1"/>
    <col min="13" max="13" width="5.125" style="452" customWidth="1"/>
    <col min="14" max="14" width="4.625" style="452" customWidth="1"/>
    <col min="15" max="15" width="4.875" style="452" customWidth="1"/>
    <col min="16" max="16" width="12.75390625" style="451" customWidth="1"/>
    <col min="17" max="17" width="4.375" style="463" customWidth="1"/>
    <col min="18" max="20" width="5.25390625" style="452" bestFit="1" customWidth="1"/>
    <col min="21" max="21" width="4.375" style="452" customWidth="1"/>
    <col min="22" max="24" width="4.875" style="452" bestFit="1" customWidth="1"/>
    <col min="25" max="25" width="4.875" style="452" customWidth="1"/>
    <col min="26" max="26" width="4.25390625" style="452" customWidth="1"/>
    <col min="27" max="27" width="4.875" style="452" customWidth="1"/>
    <col min="28" max="28" width="4.375" style="452" customWidth="1"/>
    <col min="29" max="29" width="5.875" style="452" bestFit="1" customWidth="1"/>
    <col min="30" max="30" width="4.00390625" style="452" customWidth="1"/>
    <col min="31" max="31" width="3.75390625" style="452" customWidth="1"/>
    <col min="32" max="35" width="3.875" style="452" customWidth="1"/>
    <col min="36" max="38" width="2.75390625" style="452" customWidth="1"/>
    <col min="39" max="39" width="4.625" style="452" customWidth="1"/>
    <col min="40" max="40" width="5.25390625" style="452" customWidth="1"/>
    <col min="41" max="41" width="4.375" style="452" customWidth="1"/>
    <col min="42" max="42" width="2.75390625" style="452" customWidth="1"/>
    <col min="43" max="46" width="4.875" style="452" customWidth="1"/>
    <col min="47" max="47" width="2.75390625" style="452" customWidth="1"/>
    <col min="48" max="49" width="4.875" style="452" customWidth="1"/>
    <col min="50" max="51" width="5.00390625" style="452" customWidth="1"/>
    <col min="52" max="52" width="5.25390625" style="452" customWidth="1"/>
    <col min="53" max="16384" width="10.75390625" style="452" customWidth="1"/>
  </cols>
  <sheetData>
    <row r="1" spans="1:19" ht="66.75" customHeight="1">
      <c r="A1" s="1268" t="s">
        <v>2568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</row>
    <row r="2" spans="1:19" ht="72.75" customHeight="1">
      <c r="A2" s="1268" t="s">
        <v>2404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</row>
    <row r="3" spans="1:19" ht="69.75" customHeight="1" thickBot="1">
      <c r="A3" s="1269" t="s">
        <v>2405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</row>
    <row r="4" spans="1:31" ht="36.75" customHeight="1" thickBot="1" thickTop="1">
      <c r="A4" s="1131" t="s">
        <v>2154</v>
      </c>
      <c r="B4" s="1163"/>
      <c r="C4" s="1131" t="s">
        <v>2155</v>
      </c>
      <c r="D4" s="1173"/>
      <c r="E4" s="1173"/>
      <c r="F4" s="1173"/>
      <c r="G4" s="1163"/>
      <c r="H4" s="1252"/>
      <c r="I4" s="1240" t="s">
        <v>779</v>
      </c>
      <c r="J4" s="1173"/>
      <c r="K4" s="1173"/>
      <c r="L4" s="1173"/>
      <c r="M4" s="1163"/>
      <c r="N4" s="1131" t="s">
        <v>780</v>
      </c>
      <c r="O4" s="1163"/>
      <c r="P4" s="1131" t="s">
        <v>2154</v>
      </c>
      <c r="Q4" s="1173"/>
      <c r="R4" s="1256" t="s">
        <v>43</v>
      </c>
      <c r="S4" s="1171"/>
      <c r="T4" s="1171"/>
      <c r="U4" s="1171"/>
      <c r="V4" s="1171"/>
      <c r="W4" s="1171"/>
      <c r="X4" s="1171"/>
      <c r="Y4" s="1171"/>
      <c r="Z4" s="1171"/>
      <c r="AA4" s="1171"/>
      <c r="AB4" s="1171"/>
      <c r="AC4" s="1171"/>
      <c r="AD4" s="1140"/>
      <c r="AE4" s="1141"/>
    </row>
    <row r="5" spans="1:31" ht="51" customHeight="1" thickBot="1" thickTop="1">
      <c r="A5" s="1164"/>
      <c r="B5" s="1165"/>
      <c r="C5" s="1164"/>
      <c r="D5" s="1167"/>
      <c r="E5" s="1167"/>
      <c r="F5" s="1167"/>
      <c r="G5" s="1165"/>
      <c r="H5" s="1253"/>
      <c r="I5" s="1164"/>
      <c r="J5" s="1167"/>
      <c r="K5" s="1167"/>
      <c r="L5" s="1167"/>
      <c r="M5" s="1165"/>
      <c r="N5" s="1164"/>
      <c r="O5" s="1165"/>
      <c r="P5" s="1164"/>
      <c r="Q5" s="1167"/>
      <c r="R5" s="1164" t="s">
        <v>758</v>
      </c>
      <c r="S5" s="1167"/>
      <c r="T5" s="1167"/>
      <c r="U5" s="1167"/>
      <c r="V5" s="1165"/>
      <c r="W5" s="1278" t="s">
        <v>1794</v>
      </c>
      <c r="X5" s="1279"/>
      <c r="Y5" s="1279"/>
      <c r="Z5" s="1280"/>
      <c r="AA5" s="1256"/>
      <c r="AB5" s="1171"/>
      <c r="AC5" s="1171"/>
      <c r="AD5" s="1140"/>
      <c r="AE5" s="1141"/>
    </row>
    <row r="6" spans="1:39" s="91" customFormat="1" ht="13.5" customHeight="1" thickTop="1">
      <c r="A6" s="392"/>
      <c r="B6" s="393"/>
      <c r="C6" s="394"/>
      <c r="D6" s="394"/>
      <c r="E6" s="394"/>
      <c r="F6" s="394"/>
      <c r="G6" s="395"/>
      <c r="H6" s="395"/>
      <c r="I6" s="394"/>
      <c r="J6" s="394"/>
      <c r="K6" s="394"/>
      <c r="L6" s="394"/>
      <c r="M6" s="395"/>
      <c r="N6" s="394"/>
      <c r="O6" s="394"/>
      <c r="P6" s="396"/>
      <c r="Q6" s="395"/>
      <c r="R6" s="394"/>
      <c r="S6" s="394"/>
      <c r="T6" s="394"/>
      <c r="U6" s="394"/>
      <c r="V6" s="395"/>
      <c r="W6" s="394"/>
      <c r="X6" s="394"/>
      <c r="Y6" s="394"/>
      <c r="Z6" s="395"/>
      <c r="AA6" s="394"/>
      <c r="AB6" s="394"/>
      <c r="AC6" s="394"/>
      <c r="AD6" s="394"/>
      <c r="AE6" s="372"/>
      <c r="AF6" s="1056" t="s">
        <v>2149</v>
      </c>
      <c r="AG6" s="1101"/>
      <c r="AH6" s="1101"/>
      <c r="AI6" s="1102"/>
      <c r="AJ6" s="1077" t="s">
        <v>2841</v>
      </c>
      <c r="AK6" s="1083" t="s">
        <v>1011</v>
      </c>
      <c r="AL6" s="1083" t="s">
        <v>1012</v>
      </c>
      <c r="AM6" s="295"/>
    </row>
    <row r="7" spans="1:39" s="91" customFormat="1" ht="13.5" customHeight="1">
      <c r="A7" s="398"/>
      <c r="B7" s="399"/>
      <c r="C7" s="295"/>
      <c r="D7" s="295"/>
      <c r="E7" s="295"/>
      <c r="F7" s="295"/>
      <c r="G7" s="296"/>
      <c r="H7" s="296"/>
      <c r="I7" s="295"/>
      <c r="J7" s="295"/>
      <c r="K7" s="295"/>
      <c r="L7" s="295"/>
      <c r="M7" s="296"/>
      <c r="N7" s="295"/>
      <c r="O7" s="295"/>
      <c r="P7" s="400" t="s">
        <v>399</v>
      </c>
      <c r="Q7" s="296"/>
      <c r="R7" s="295"/>
      <c r="S7" s="295"/>
      <c r="T7" s="295"/>
      <c r="U7" s="295"/>
      <c r="V7" s="296"/>
      <c r="W7" s="295"/>
      <c r="X7" s="295"/>
      <c r="Y7" s="295"/>
      <c r="Z7" s="296"/>
      <c r="AA7" s="295"/>
      <c r="AB7" s="295"/>
      <c r="AC7" s="295"/>
      <c r="AD7" s="295"/>
      <c r="AE7" s="345"/>
      <c r="AF7" s="338"/>
      <c r="AG7" s="340"/>
      <c r="AH7" s="339"/>
      <c r="AI7" s="341"/>
      <c r="AJ7" s="1077"/>
      <c r="AK7" s="1083"/>
      <c r="AL7" s="1083"/>
      <c r="AM7" s="411"/>
    </row>
    <row r="8" spans="2:52" s="334" customFormat="1" ht="13.5" customHeight="1">
      <c r="B8" s="336" t="s">
        <v>400</v>
      </c>
      <c r="C8" s="245" t="s">
        <v>401</v>
      </c>
      <c r="D8" s="245" t="s">
        <v>402</v>
      </c>
      <c r="E8" s="245" t="s">
        <v>2350</v>
      </c>
      <c r="F8" s="245" t="s">
        <v>2351</v>
      </c>
      <c r="G8" s="246" t="s">
        <v>405</v>
      </c>
      <c r="H8" s="246" t="s">
        <v>406</v>
      </c>
      <c r="I8" s="245" t="s">
        <v>2364</v>
      </c>
      <c r="J8" s="245" t="s">
        <v>408</v>
      </c>
      <c r="K8" s="245" t="s">
        <v>409</v>
      </c>
      <c r="L8" s="245" t="s">
        <v>2072</v>
      </c>
      <c r="M8" s="246" t="s">
        <v>2073</v>
      </c>
      <c r="N8" s="245" t="s">
        <v>2352</v>
      </c>
      <c r="O8" s="245" t="s">
        <v>2353</v>
      </c>
      <c r="P8" s="337"/>
      <c r="Q8" s="246" t="s">
        <v>400</v>
      </c>
      <c r="R8" s="245" t="s">
        <v>2354</v>
      </c>
      <c r="S8" s="245" t="s">
        <v>2355</v>
      </c>
      <c r="T8" s="245" t="s">
        <v>1183</v>
      </c>
      <c r="U8" s="245" t="s">
        <v>2356</v>
      </c>
      <c r="V8" s="246" t="s">
        <v>2357</v>
      </c>
      <c r="W8" s="245" t="s">
        <v>2358</v>
      </c>
      <c r="X8" s="245" t="s">
        <v>2359</v>
      </c>
      <c r="Y8" s="245" t="s">
        <v>257</v>
      </c>
      <c r="Z8" s="246" t="s">
        <v>2360</v>
      </c>
      <c r="AA8" s="245" t="s">
        <v>2361</v>
      </c>
      <c r="AB8" s="245" t="s">
        <v>844</v>
      </c>
      <c r="AC8" s="245" t="s">
        <v>2848</v>
      </c>
      <c r="AD8" s="245" t="s">
        <v>845</v>
      </c>
      <c r="AE8" s="304" t="s">
        <v>846</v>
      </c>
      <c r="AF8" s="1270" t="s">
        <v>423</v>
      </c>
      <c r="AG8" s="1271"/>
      <c r="AH8" s="1272" t="s">
        <v>423</v>
      </c>
      <c r="AI8" s="1273"/>
      <c r="AJ8" s="1077"/>
      <c r="AK8" s="1083"/>
      <c r="AL8" s="1083"/>
      <c r="AM8" s="46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</row>
    <row r="9" spans="2:52" s="334" customFormat="1" ht="13.5" customHeight="1">
      <c r="B9" s="336" t="s">
        <v>2371</v>
      </c>
      <c r="C9" s="245" t="s">
        <v>2372</v>
      </c>
      <c r="D9" s="245" t="s">
        <v>2373</v>
      </c>
      <c r="E9" s="245" t="s">
        <v>2373</v>
      </c>
      <c r="F9" s="245" t="s">
        <v>2373</v>
      </c>
      <c r="G9" s="246" t="s">
        <v>2373</v>
      </c>
      <c r="H9" s="246" t="s">
        <v>1473</v>
      </c>
      <c r="I9" s="245" t="s">
        <v>2373</v>
      </c>
      <c r="J9" s="245" t="s">
        <v>2373</v>
      </c>
      <c r="K9" s="245"/>
      <c r="L9" s="245" t="s">
        <v>2373</v>
      </c>
      <c r="M9" s="246" t="s">
        <v>2373</v>
      </c>
      <c r="N9" s="245" t="s">
        <v>2362</v>
      </c>
      <c r="O9" s="245" t="s">
        <v>2363</v>
      </c>
      <c r="P9" s="337"/>
      <c r="Q9" s="246" t="s">
        <v>2371</v>
      </c>
      <c r="R9" s="245" t="s">
        <v>2865</v>
      </c>
      <c r="S9" s="245" t="s">
        <v>2866</v>
      </c>
      <c r="T9" s="245" t="s">
        <v>2866</v>
      </c>
      <c r="U9" s="245" t="s">
        <v>2373</v>
      </c>
      <c r="V9" s="246" t="s">
        <v>2867</v>
      </c>
      <c r="W9" s="245" t="s">
        <v>2868</v>
      </c>
      <c r="X9" s="245" t="s">
        <v>2866</v>
      </c>
      <c r="Y9" s="245" t="s">
        <v>2866</v>
      </c>
      <c r="Z9" s="246" t="s">
        <v>2373</v>
      </c>
      <c r="AA9" s="245" t="s">
        <v>2373</v>
      </c>
      <c r="AB9" s="245" t="s">
        <v>2868</v>
      </c>
      <c r="AC9" s="245" t="s">
        <v>2869</v>
      </c>
      <c r="AD9" s="245" t="s">
        <v>2373</v>
      </c>
      <c r="AE9" s="304" t="s">
        <v>2373</v>
      </c>
      <c r="AF9" s="1274" t="s">
        <v>2377</v>
      </c>
      <c r="AG9" s="1275"/>
      <c r="AH9" s="1276" t="s">
        <v>2378</v>
      </c>
      <c r="AI9" s="1277"/>
      <c r="AJ9" s="1077"/>
      <c r="AK9" s="1083"/>
      <c r="AL9" s="1083"/>
      <c r="AM9" s="46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</row>
    <row r="10" spans="1:39" s="91" customFormat="1" ht="13.5" customHeight="1" thickBot="1">
      <c r="A10" s="401"/>
      <c r="B10" s="402"/>
      <c r="C10" s="403"/>
      <c r="D10" s="403"/>
      <c r="E10" s="403"/>
      <c r="F10" s="403"/>
      <c r="G10" s="404"/>
      <c r="H10" s="623" t="s">
        <v>2680</v>
      </c>
      <c r="I10" s="403"/>
      <c r="J10" s="403"/>
      <c r="K10" s="403"/>
      <c r="L10" s="403"/>
      <c r="M10" s="404"/>
      <c r="N10" s="403"/>
      <c r="O10" s="403"/>
      <c r="P10" s="405"/>
      <c r="Q10" s="404"/>
      <c r="R10" s="624" t="s">
        <v>2682</v>
      </c>
      <c r="S10" s="624" t="s">
        <v>2681</v>
      </c>
      <c r="T10" s="624" t="s">
        <v>2681</v>
      </c>
      <c r="U10" s="624" t="s">
        <v>1798</v>
      </c>
      <c r="V10" s="625" t="s">
        <v>2680</v>
      </c>
      <c r="W10" s="624" t="s">
        <v>2682</v>
      </c>
      <c r="X10" s="624" t="s">
        <v>2681</v>
      </c>
      <c r="Y10" s="624" t="s">
        <v>2681</v>
      </c>
      <c r="Z10" s="625" t="s">
        <v>1798</v>
      </c>
      <c r="AA10" s="403"/>
      <c r="AB10" s="624" t="s">
        <v>2682</v>
      </c>
      <c r="AC10" s="624" t="s">
        <v>2683</v>
      </c>
      <c r="AD10" s="624" t="s">
        <v>1798</v>
      </c>
      <c r="AE10" s="635" t="s">
        <v>1798</v>
      </c>
      <c r="AF10" s="652" t="s">
        <v>2151</v>
      </c>
      <c r="AG10" s="448" t="s">
        <v>2152</v>
      </c>
      <c r="AH10" s="448" t="s">
        <v>2151</v>
      </c>
      <c r="AI10" s="449" t="s">
        <v>2152</v>
      </c>
      <c r="AJ10" s="1078"/>
      <c r="AK10" s="1084"/>
      <c r="AL10" s="1084"/>
      <c r="AM10" s="445"/>
    </row>
    <row r="11" spans="1:39" ht="13.5" customHeight="1" thickTop="1">
      <c r="A11" s="462"/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2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</row>
    <row r="12" spans="1:52" s="267" customFormat="1" ht="13.5" customHeight="1">
      <c r="A12" s="494" t="s">
        <v>2870</v>
      </c>
      <c r="B12" s="653">
        <v>10.2</v>
      </c>
      <c r="C12" s="126">
        <v>100</v>
      </c>
      <c r="D12" s="126">
        <v>50</v>
      </c>
      <c r="E12" s="126">
        <v>5</v>
      </c>
      <c r="F12" s="126">
        <v>8.5</v>
      </c>
      <c r="G12" s="127">
        <v>9</v>
      </c>
      <c r="H12" s="620">
        <v>13</v>
      </c>
      <c r="I12" s="126">
        <v>83</v>
      </c>
      <c r="J12" s="126">
        <v>65</v>
      </c>
      <c r="K12" s="126" t="s">
        <v>627</v>
      </c>
      <c r="L12" s="126" t="s">
        <v>627</v>
      </c>
      <c r="M12" s="127" t="s">
        <v>627</v>
      </c>
      <c r="N12" s="619">
        <v>0.38</v>
      </c>
      <c r="O12" s="619">
        <v>37.47</v>
      </c>
      <c r="P12" s="128" t="s">
        <v>1139</v>
      </c>
      <c r="Q12" s="653">
        <v>10.2</v>
      </c>
      <c r="R12" s="126">
        <v>207.7</v>
      </c>
      <c r="S12" s="126">
        <v>41.54</v>
      </c>
      <c r="T12" s="126">
        <v>48.87</v>
      </c>
      <c r="U12" s="619">
        <v>4</v>
      </c>
      <c r="V12" s="620">
        <v>5.69</v>
      </c>
      <c r="W12" s="619">
        <v>32.3</v>
      </c>
      <c r="X12" s="619">
        <v>9.89</v>
      </c>
      <c r="Y12" s="126">
        <v>18.24</v>
      </c>
      <c r="Z12" s="127">
        <v>1.58</v>
      </c>
      <c r="AA12" s="617">
        <v>18.8</v>
      </c>
      <c r="AB12" s="619">
        <v>2.53</v>
      </c>
      <c r="AC12" s="619">
        <v>0.44</v>
      </c>
      <c r="AD12" s="619">
        <v>1.73</v>
      </c>
      <c r="AE12" s="654">
        <v>3.48</v>
      </c>
      <c r="AF12" s="126">
        <v>1</v>
      </c>
      <c r="AG12" s="127">
        <v>1</v>
      </c>
      <c r="AH12" s="126">
        <v>1</v>
      </c>
      <c r="AI12" s="129">
        <v>1</v>
      </c>
      <c r="AJ12" s="648" t="s">
        <v>2648</v>
      </c>
      <c r="AK12" s="87"/>
      <c r="AL12" s="87"/>
      <c r="AM12" s="263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6"/>
      <c r="AY12" s="266"/>
      <c r="AZ12" s="266"/>
    </row>
    <row r="13" spans="1:39" s="265" customFormat="1" ht="13.5" customHeight="1">
      <c r="A13" s="482" t="s">
        <v>2871</v>
      </c>
      <c r="B13" s="653">
        <v>14.8</v>
      </c>
      <c r="C13" s="133">
        <v>125</v>
      </c>
      <c r="D13" s="134">
        <v>65</v>
      </c>
      <c r="E13" s="134">
        <v>5.5</v>
      </c>
      <c r="F13" s="134">
        <v>9.5</v>
      </c>
      <c r="G13" s="135">
        <v>12</v>
      </c>
      <c r="H13" s="620">
        <v>18.8</v>
      </c>
      <c r="I13" s="126">
        <v>106</v>
      </c>
      <c r="J13" s="126">
        <v>82</v>
      </c>
      <c r="K13" s="126" t="s">
        <v>630</v>
      </c>
      <c r="L13" s="126">
        <v>35.5</v>
      </c>
      <c r="M13" s="127">
        <v>38</v>
      </c>
      <c r="N13" s="619">
        <v>0.49</v>
      </c>
      <c r="O13" s="619">
        <v>33.12</v>
      </c>
      <c r="P13" s="128" t="s">
        <v>1140</v>
      </c>
      <c r="Q13" s="653">
        <v>14.8</v>
      </c>
      <c r="R13" s="126">
        <v>483.1</v>
      </c>
      <c r="S13" s="126">
        <v>77.29</v>
      </c>
      <c r="T13" s="126">
        <v>89.88</v>
      </c>
      <c r="U13" s="619">
        <v>5.07</v>
      </c>
      <c r="V13" s="620">
        <v>8.11</v>
      </c>
      <c r="W13" s="126">
        <v>80.02</v>
      </c>
      <c r="X13" s="619">
        <v>18.82</v>
      </c>
      <c r="Y13" s="126">
        <v>34.33</v>
      </c>
      <c r="Z13" s="127">
        <v>2.06</v>
      </c>
      <c r="AA13" s="617">
        <v>22</v>
      </c>
      <c r="AB13" s="619">
        <v>4.72</v>
      </c>
      <c r="AC13" s="619">
        <v>1.74</v>
      </c>
      <c r="AD13" s="619">
        <v>2.25</v>
      </c>
      <c r="AE13" s="654">
        <v>4.61</v>
      </c>
      <c r="AF13" s="126">
        <v>1</v>
      </c>
      <c r="AG13" s="127">
        <v>1</v>
      </c>
      <c r="AH13" s="126">
        <v>1</v>
      </c>
      <c r="AI13" s="129">
        <v>1</v>
      </c>
      <c r="AJ13" s="650" t="s">
        <v>2648</v>
      </c>
      <c r="AK13" s="261"/>
      <c r="AL13" s="261"/>
      <c r="AM13" s="263"/>
    </row>
    <row r="14" spans="1:39" s="265" customFormat="1" ht="13.5" customHeight="1">
      <c r="A14" s="482" t="s">
        <v>2872</v>
      </c>
      <c r="B14" s="653">
        <v>17.9</v>
      </c>
      <c r="C14" s="133">
        <v>150</v>
      </c>
      <c r="D14" s="134">
        <v>75</v>
      </c>
      <c r="E14" s="134">
        <v>5.5</v>
      </c>
      <c r="F14" s="134">
        <v>10</v>
      </c>
      <c r="G14" s="135">
        <v>12</v>
      </c>
      <c r="H14" s="620">
        <v>22.77</v>
      </c>
      <c r="I14" s="126">
        <v>130</v>
      </c>
      <c r="J14" s="126">
        <v>106</v>
      </c>
      <c r="K14" s="126" t="s">
        <v>630</v>
      </c>
      <c r="L14" s="126">
        <v>35.5</v>
      </c>
      <c r="M14" s="127">
        <v>48</v>
      </c>
      <c r="N14" s="619">
        <v>0.58</v>
      </c>
      <c r="O14" s="619">
        <v>32.38</v>
      </c>
      <c r="P14" s="128" t="s">
        <v>900</v>
      </c>
      <c r="Q14" s="653">
        <v>17.9</v>
      </c>
      <c r="R14" s="617">
        <v>861</v>
      </c>
      <c r="S14" s="126">
        <v>114.8</v>
      </c>
      <c r="T14" s="126">
        <v>132.1</v>
      </c>
      <c r="U14" s="619">
        <v>6.15</v>
      </c>
      <c r="V14" s="620">
        <v>9.52</v>
      </c>
      <c r="W14" s="617">
        <v>131</v>
      </c>
      <c r="X14" s="619">
        <v>26.61</v>
      </c>
      <c r="Y14" s="126">
        <v>48.31</v>
      </c>
      <c r="Z14" s="620">
        <v>2.4</v>
      </c>
      <c r="AA14" s="617">
        <v>22.5</v>
      </c>
      <c r="AB14" s="619">
        <v>6.1</v>
      </c>
      <c r="AC14" s="619">
        <v>4.24</v>
      </c>
      <c r="AD14" s="619">
        <v>2.58</v>
      </c>
      <c r="AE14" s="654">
        <v>5.37</v>
      </c>
      <c r="AF14" s="126">
        <v>1</v>
      </c>
      <c r="AG14" s="127">
        <v>1</v>
      </c>
      <c r="AH14" s="126">
        <v>1</v>
      </c>
      <c r="AI14" s="129">
        <v>1</v>
      </c>
      <c r="AJ14" s="650" t="s">
        <v>2648</v>
      </c>
      <c r="AK14" s="261"/>
      <c r="AL14" s="261"/>
      <c r="AM14" s="263"/>
    </row>
    <row r="15" spans="1:39" s="265" customFormat="1" ht="13.5" customHeight="1">
      <c r="A15" s="482" t="s">
        <v>2873</v>
      </c>
      <c r="B15" s="653">
        <v>23.9</v>
      </c>
      <c r="C15" s="133">
        <v>150</v>
      </c>
      <c r="D15" s="134">
        <v>90</v>
      </c>
      <c r="E15" s="134">
        <v>6.5</v>
      </c>
      <c r="F15" s="134">
        <v>12</v>
      </c>
      <c r="G15" s="135">
        <v>12</v>
      </c>
      <c r="H15" s="620">
        <v>30.41</v>
      </c>
      <c r="I15" s="126">
        <v>126</v>
      </c>
      <c r="J15" s="126">
        <v>102</v>
      </c>
      <c r="K15" s="126" t="s">
        <v>633</v>
      </c>
      <c r="L15" s="126">
        <v>46.5</v>
      </c>
      <c r="M15" s="127">
        <v>51</v>
      </c>
      <c r="N15" s="619">
        <v>0.64</v>
      </c>
      <c r="O15" s="619">
        <v>26.67</v>
      </c>
      <c r="P15" s="128" t="s">
        <v>901</v>
      </c>
      <c r="Q15" s="653">
        <v>23.9</v>
      </c>
      <c r="R15" s="126">
        <v>1162</v>
      </c>
      <c r="S15" s="126">
        <v>154.9</v>
      </c>
      <c r="T15" s="126">
        <v>178.6</v>
      </c>
      <c r="U15" s="619">
        <v>6.18</v>
      </c>
      <c r="V15" s="620">
        <v>11.03</v>
      </c>
      <c r="W15" s="126">
        <v>253.2</v>
      </c>
      <c r="X15" s="619">
        <v>44.45</v>
      </c>
      <c r="Y15" s="619">
        <v>79.5</v>
      </c>
      <c r="Z15" s="127">
        <v>2.89</v>
      </c>
      <c r="AA15" s="617">
        <v>25.5</v>
      </c>
      <c r="AB15" s="619">
        <v>11.8</v>
      </c>
      <c r="AC15" s="619">
        <v>8.15</v>
      </c>
      <c r="AD15" s="619">
        <v>3.3</v>
      </c>
      <c r="AE15" s="654">
        <v>6.77</v>
      </c>
      <c r="AF15" s="126">
        <v>1</v>
      </c>
      <c r="AG15" s="127">
        <v>1</v>
      </c>
      <c r="AH15" s="126">
        <v>1</v>
      </c>
      <c r="AI15" s="129">
        <v>1</v>
      </c>
      <c r="AJ15" s="650" t="s">
        <v>2648</v>
      </c>
      <c r="AK15" s="261"/>
      <c r="AL15" s="261"/>
      <c r="AM15" s="263"/>
    </row>
    <row r="16" spans="1:39" s="265" customFormat="1" ht="13.5" customHeight="1">
      <c r="A16" s="482" t="s">
        <v>2874</v>
      </c>
      <c r="B16" s="653">
        <v>20.3</v>
      </c>
      <c r="C16" s="133">
        <v>180</v>
      </c>
      <c r="D16" s="134">
        <v>75</v>
      </c>
      <c r="E16" s="134">
        <v>6</v>
      </c>
      <c r="F16" s="134">
        <v>10.5</v>
      </c>
      <c r="G16" s="135">
        <v>12</v>
      </c>
      <c r="H16" s="620">
        <v>25.91</v>
      </c>
      <c r="I16" s="126">
        <v>159</v>
      </c>
      <c r="J16" s="126">
        <v>135</v>
      </c>
      <c r="K16" s="126" t="s">
        <v>630</v>
      </c>
      <c r="L16" s="126">
        <v>36</v>
      </c>
      <c r="M16" s="127">
        <v>48</v>
      </c>
      <c r="N16" s="619">
        <v>0.64</v>
      </c>
      <c r="O16" s="619">
        <v>31.36</v>
      </c>
      <c r="P16" s="128" t="s">
        <v>902</v>
      </c>
      <c r="Q16" s="653">
        <v>20.3</v>
      </c>
      <c r="R16" s="126">
        <v>1370</v>
      </c>
      <c r="S16" s="126">
        <v>152.2</v>
      </c>
      <c r="T16" s="126">
        <v>176.2</v>
      </c>
      <c r="U16" s="619">
        <v>7.27</v>
      </c>
      <c r="V16" s="620">
        <v>12.05</v>
      </c>
      <c r="W16" s="126">
        <v>146.4</v>
      </c>
      <c r="X16" s="619">
        <v>28.76</v>
      </c>
      <c r="Y16" s="126">
        <v>52.95</v>
      </c>
      <c r="Z16" s="127">
        <v>2.38</v>
      </c>
      <c r="AA16" s="617">
        <v>23.5</v>
      </c>
      <c r="AB16" s="619">
        <v>7.34</v>
      </c>
      <c r="AC16" s="619">
        <v>6.92</v>
      </c>
      <c r="AD16" s="619">
        <v>2.41</v>
      </c>
      <c r="AE16" s="654">
        <v>5.05</v>
      </c>
      <c r="AF16" s="126">
        <v>1</v>
      </c>
      <c r="AG16" s="127">
        <v>1</v>
      </c>
      <c r="AH16" s="126">
        <v>1</v>
      </c>
      <c r="AI16" s="129">
        <v>1</v>
      </c>
      <c r="AJ16" s="650" t="s">
        <v>2648</v>
      </c>
      <c r="AK16" s="261"/>
      <c r="AL16" s="261"/>
      <c r="AM16" s="263"/>
    </row>
    <row r="17" spans="1:39" s="265" customFormat="1" ht="13.5" customHeight="1">
      <c r="A17" s="482" t="s">
        <v>2875</v>
      </c>
      <c r="B17" s="653">
        <v>26.1</v>
      </c>
      <c r="C17" s="133">
        <v>180</v>
      </c>
      <c r="D17" s="134">
        <v>90</v>
      </c>
      <c r="E17" s="134">
        <v>6.5</v>
      </c>
      <c r="F17" s="134">
        <v>12.5</v>
      </c>
      <c r="G17" s="135">
        <v>12</v>
      </c>
      <c r="H17" s="620">
        <v>33.19</v>
      </c>
      <c r="I17" s="126">
        <v>155</v>
      </c>
      <c r="J17" s="126">
        <v>131</v>
      </c>
      <c r="K17" s="126" t="s">
        <v>633</v>
      </c>
      <c r="L17" s="126">
        <v>46.5</v>
      </c>
      <c r="M17" s="127">
        <v>51</v>
      </c>
      <c r="N17" s="619">
        <v>0.7</v>
      </c>
      <c r="O17" s="619">
        <v>26.74</v>
      </c>
      <c r="P17" s="128" t="s">
        <v>903</v>
      </c>
      <c r="Q17" s="653">
        <v>26.1</v>
      </c>
      <c r="R17" s="126">
        <v>1817</v>
      </c>
      <c r="S17" s="126">
        <v>201.9</v>
      </c>
      <c r="T17" s="126">
        <v>232.1</v>
      </c>
      <c r="U17" s="619">
        <v>7.4</v>
      </c>
      <c r="V17" s="620">
        <v>13.01</v>
      </c>
      <c r="W17" s="126">
        <v>276.7</v>
      </c>
      <c r="X17" s="619">
        <v>47.44</v>
      </c>
      <c r="Y17" s="126">
        <v>85.88</v>
      </c>
      <c r="Z17" s="127">
        <v>2.89</v>
      </c>
      <c r="AA17" s="617">
        <v>26</v>
      </c>
      <c r="AB17" s="619">
        <v>13.31</v>
      </c>
      <c r="AC17" s="619">
        <v>13.03</v>
      </c>
      <c r="AD17" s="619">
        <v>3.17</v>
      </c>
      <c r="AE17" s="654">
        <v>6.56</v>
      </c>
      <c r="AF17" s="126">
        <v>1</v>
      </c>
      <c r="AG17" s="127">
        <v>1</v>
      </c>
      <c r="AH17" s="126">
        <v>1</v>
      </c>
      <c r="AI17" s="129">
        <v>1</v>
      </c>
      <c r="AJ17" s="650" t="s">
        <v>2648</v>
      </c>
      <c r="AK17" s="261"/>
      <c r="AL17" s="261"/>
      <c r="AM17" s="263"/>
    </row>
    <row r="18" spans="1:39" s="265" customFormat="1" ht="13.5" customHeight="1">
      <c r="A18" s="482" t="s">
        <v>2876</v>
      </c>
      <c r="B18" s="653">
        <v>23.4</v>
      </c>
      <c r="C18" s="133">
        <v>200</v>
      </c>
      <c r="D18" s="134">
        <v>75</v>
      </c>
      <c r="E18" s="134">
        <v>6</v>
      </c>
      <c r="F18" s="134">
        <v>12.5</v>
      </c>
      <c r="G18" s="135">
        <v>12</v>
      </c>
      <c r="H18" s="620">
        <v>29.87</v>
      </c>
      <c r="I18" s="126">
        <v>175</v>
      </c>
      <c r="J18" s="126">
        <v>151</v>
      </c>
      <c r="K18" s="126" t="s">
        <v>630</v>
      </c>
      <c r="L18" s="126">
        <v>36</v>
      </c>
      <c r="M18" s="127">
        <v>48</v>
      </c>
      <c r="N18" s="619">
        <v>0.68</v>
      </c>
      <c r="O18" s="619">
        <v>28.9</v>
      </c>
      <c r="P18" s="128" t="s">
        <v>904</v>
      </c>
      <c r="Q18" s="653">
        <v>23.4</v>
      </c>
      <c r="R18" s="126">
        <v>1963</v>
      </c>
      <c r="S18" s="126">
        <v>196.3</v>
      </c>
      <c r="T18" s="617">
        <v>227</v>
      </c>
      <c r="U18" s="619">
        <v>8.11</v>
      </c>
      <c r="V18" s="620">
        <v>13.37</v>
      </c>
      <c r="W18" s="617">
        <v>170</v>
      </c>
      <c r="X18" s="619">
        <v>33.84</v>
      </c>
      <c r="Y18" s="126">
        <v>62.23</v>
      </c>
      <c r="Z18" s="127">
        <v>2.39</v>
      </c>
      <c r="AA18" s="617">
        <v>25.5</v>
      </c>
      <c r="AB18" s="619">
        <v>11.09</v>
      </c>
      <c r="AC18" s="619">
        <v>9.89</v>
      </c>
      <c r="AD18" s="619">
        <v>2.48</v>
      </c>
      <c r="AE18" s="654">
        <v>5.16</v>
      </c>
      <c r="AF18" s="126">
        <v>1</v>
      </c>
      <c r="AG18" s="127">
        <v>1</v>
      </c>
      <c r="AH18" s="126">
        <v>1</v>
      </c>
      <c r="AI18" s="129">
        <v>1</v>
      </c>
      <c r="AJ18" s="650" t="s">
        <v>2648</v>
      </c>
      <c r="AK18" s="261"/>
      <c r="AL18" s="261"/>
      <c r="AM18" s="263"/>
    </row>
    <row r="19" spans="1:39" s="265" customFormat="1" ht="13.5" customHeight="1">
      <c r="A19" s="482" t="s">
        <v>2877</v>
      </c>
      <c r="B19" s="653">
        <v>29.7</v>
      </c>
      <c r="C19" s="133">
        <v>200</v>
      </c>
      <c r="D19" s="134">
        <v>90</v>
      </c>
      <c r="E19" s="134">
        <v>7</v>
      </c>
      <c r="F19" s="134">
        <v>14</v>
      </c>
      <c r="G19" s="135">
        <v>12</v>
      </c>
      <c r="H19" s="620">
        <v>37.86</v>
      </c>
      <c r="I19" s="126">
        <v>172</v>
      </c>
      <c r="J19" s="126">
        <v>148</v>
      </c>
      <c r="K19" s="126" t="s">
        <v>633</v>
      </c>
      <c r="L19" s="126">
        <v>47</v>
      </c>
      <c r="M19" s="127">
        <v>51</v>
      </c>
      <c r="N19" s="619">
        <v>0.74</v>
      </c>
      <c r="O19" s="619">
        <v>24.76</v>
      </c>
      <c r="P19" s="128" t="s">
        <v>905</v>
      </c>
      <c r="Q19" s="653">
        <v>29.7</v>
      </c>
      <c r="R19" s="126">
        <v>2523</v>
      </c>
      <c r="S19" s="126">
        <v>252.3</v>
      </c>
      <c r="T19" s="126">
        <v>291.3</v>
      </c>
      <c r="U19" s="619">
        <v>8.16</v>
      </c>
      <c r="V19" s="620">
        <v>15.32</v>
      </c>
      <c r="W19" s="126">
        <v>313.9</v>
      </c>
      <c r="X19" s="619">
        <v>53.4</v>
      </c>
      <c r="Y19" s="126">
        <v>97.46</v>
      </c>
      <c r="Z19" s="127">
        <v>2.88</v>
      </c>
      <c r="AA19" s="617">
        <v>28</v>
      </c>
      <c r="AB19" s="619">
        <v>18.29</v>
      </c>
      <c r="AC19" s="619">
        <v>18.19</v>
      </c>
      <c r="AD19" s="619">
        <v>3.12</v>
      </c>
      <c r="AE19" s="654">
        <v>6.44</v>
      </c>
      <c r="AF19" s="126">
        <v>1</v>
      </c>
      <c r="AG19" s="127">
        <v>1</v>
      </c>
      <c r="AH19" s="126">
        <v>1</v>
      </c>
      <c r="AI19" s="129">
        <v>1</v>
      </c>
      <c r="AJ19" s="650" t="s">
        <v>2648</v>
      </c>
      <c r="AK19" s="261"/>
      <c r="AL19" s="261"/>
      <c r="AM19" s="263"/>
    </row>
    <row r="20" spans="1:39" s="265" customFormat="1" ht="13.5" customHeight="1">
      <c r="A20" s="482" t="s">
        <v>2878</v>
      </c>
      <c r="B20" s="653">
        <v>25.7</v>
      </c>
      <c r="C20" s="133">
        <v>230</v>
      </c>
      <c r="D20" s="134">
        <v>75</v>
      </c>
      <c r="E20" s="134">
        <v>6.5</v>
      </c>
      <c r="F20" s="134">
        <v>12.5</v>
      </c>
      <c r="G20" s="135">
        <v>12</v>
      </c>
      <c r="H20" s="620">
        <v>32.69</v>
      </c>
      <c r="I20" s="126">
        <v>205</v>
      </c>
      <c r="J20" s="126">
        <v>181</v>
      </c>
      <c r="K20" s="126" t="s">
        <v>630</v>
      </c>
      <c r="L20" s="126">
        <v>36.5</v>
      </c>
      <c r="M20" s="127">
        <v>48</v>
      </c>
      <c r="N20" s="619">
        <v>0.74</v>
      </c>
      <c r="O20" s="619">
        <v>28.71</v>
      </c>
      <c r="P20" s="128" t="s">
        <v>906</v>
      </c>
      <c r="Q20" s="653">
        <v>25.7</v>
      </c>
      <c r="R20" s="126">
        <v>2748</v>
      </c>
      <c r="S20" s="617">
        <v>239</v>
      </c>
      <c r="T20" s="126">
        <v>278.4</v>
      </c>
      <c r="U20" s="619">
        <v>9.17</v>
      </c>
      <c r="V20" s="620">
        <v>16.26</v>
      </c>
      <c r="W20" s="617">
        <v>181</v>
      </c>
      <c r="X20" s="619">
        <v>34.81</v>
      </c>
      <c r="Y20" s="126">
        <v>64.11</v>
      </c>
      <c r="Z20" s="127">
        <v>2.35</v>
      </c>
      <c r="AA20" s="617">
        <v>26</v>
      </c>
      <c r="AB20" s="619">
        <v>11.82</v>
      </c>
      <c r="AC20" s="619">
        <v>14.16</v>
      </c>
      <c r="AD20" s="619">
        <v>2.3</v>
      </c>
      <c r="AE20" s="654">
        <v>4.82</v>
      </c>
      <c r="AF20" s="126">
        <v>1</v>
      </c>
      <c r="AG20" s="127">
        <v>1</v>
      </c>
      <c r="AH20" s="126">
        <v>1</v>
      </c>
      <c r="AI20" s="129">
        <v>2</v>
      </c>
      <c r="AJ20" s="650" t="s">
        <v>2648</v>
      </c>
      <c r="AK20" s="261"/>
      <c r="AL20" s="261"/>
      <c r="AM20" s="263"/>
    </row>
    <row r="21" spans="1:39" s="234" customFormat="1" ht="13.5" customHeight="1">
      <c r="A21" s="482" t="s">
        <v>1560</v>
      </c>
      <c r="B21" s="649">
        <v>32.2</v>
      </c>
      <c r="C21" s="133">
        <v>230</v>
      </c>
      <c r="D21" s="134">
        <v>90</v>
      </c>
      <c r="E21" s="134">
        <v>7.5</v>
      </c>
      <c r="F21" s="134">
        <v>14</v>
      </c>
      <c r="G21" s="135">
        <v>12</v>
      </c>
      <c r="H21" s="655">
        <v>40.97</v>
      </c>
      <c r="I21" s="126">
        <v>202</v>
      </c>
      <c r="J21" s="126">
        <v>178</v>
      </c>
      <c r="K21" s="126" t="s">
        <v>633</v>
      </c>
      <c r="L21" s="126">
        <v>47.5</v>
      </c>
      <c r="M21" s="127">
        <v>51</v>
      </c>
      <c r="N21" s="619">
        <v>0.79</v>
      </c>
      <c r="O21" s="619">
        <v>24.71</v>
      </c>
      <c r="P21" s="128" t="s">
        <v>907</v>
      </c>
      <c r="Q21" s="649">
        <v>32.2</v>
      </c>
      <c r="R21" s="126">
        <v>3518</v>
      </c>
      <c r="S21" s="126">
        <v>305.9</v>
      </c>
      <c r="T21" s="126">
        <v>354.7</v>
      </c>
      <c r="U21" s="619">
        <v>9.27</v>
      </c>
      <c r="V21" s="620">
        <v>18.5</v>
      </c>
      <c r="W21" s="126">
        <v>334.1</v>
      </c>
      <c r="X21" s="619">
        <v>54.97</v>
      </c>
      <c r="Y21" s="126">
        <v>101.5</v>
      </c>
      <c r="Z21" s="127">
        <v>2.86</v>
      </c>
      <c r="AA21" s="617">
        <v>28.5</v>
      </c>
      <c r="AB21" s="619">
        <v>19.31</v>
      </c>
      <c r="AC21" s="619">
        <v>25.95</v>
      </c>
      <c r="AD21" s="619">
        <v>2.92</v>
      </c>
      <c r="AE21" s="654">
        <v>6.07</v>
      </c>
      <c r="AF21" s="126">
        <v>1</v>
      </c>
      <c r="AG21" s="127">
        <v>1</v>
      </c>
      <c r="AH21" s="126">
        <v>1</v>
      </c>
      <c r="AI21" s="129">
        <v>1</v>
      </c>
      <c r="AJ21" s="650" t="s">
        <v>2648</v>
      </c>
      <c r="AK21" s="261"/>
      <c r="AL21" s="261"/>
      <c r="AM21" s="263"/>
    </row>
    <row r="22" spans="1:39" s="234" customFormat="1" ht="13.5" customHeight="1">
      <c r="A22" s="482" t="s">
        <v>1454</v>
      </c>
      <c r="B22" s="649">
        <v>27.6</v>
      </c>
      <c r="C22" s="133">
        <v>260</v>
      </c>
      <c r="D22" s="134">
        <v>75</v>
      </c>
      <c r="E22" s="134">
        <v>7</v>
      </c>
      <c r="F22" s="134">
        <v>12</v>
      </c>
      <c r="G22" s="135">
        <v>12</v>
      </c>
      <c r="H22" s="655">
        <v>35.14</v>
      </c>
      <c r="I22" s="126">
        <v>236</v>
      </c>
      <c r="J22" s="126">
        <v>212</v>
      </c>
      <c r="K22" s="126" t="s">
        <v>630</v>
      </c>
      <c r="L22" s="126">
        <v>37</v>
      </c>
      <c r="M22" s="127">
        <v>48</v>
      </c>
      <c r="N22" s="619">
        <v>0.8</v>
      </c>
      <c r="O22" s="619">
        <v>28.85</v>
      </c>
      <c r="P22" s="128" t="s">
        <v>1809</v>
      </c>
      <c r="Q22" s="649">
        <v>27.6</v>
      </c>
      <c r="R22" s="126">
        <v>3619</v>
      </c>
      <c r="S22" s="126">
        <v>278.4</v>
      </c>
      <c r="T22" s="126">
        <v>327.8</v>
      </c>
      <c r="U22" s="619">
        <v>10.15</v>
      </c>
      <c r="V22" s="620">
        <v>19.42</v>
      </c>
      <c r="W22" s="126">
        <v>185.5</v>
      </c>
      <c r="X22" s="619">
        <v>34.36</v>
      </c>
      <c r="Y22" s="126">
        <v>61.24</v>
      </c>
      <c r="Z22" s="620">
        <v>2.3</v>
      </c>
      <c r="AA22" s="617">
        <v>26</v>
      </c>
      <c r="AB22" s="619">
        <v>11.73</v>
      </c>
      <c r="AC22" s="619">
        <v>19.03</v>
      </c>
      <c r="AD22" s="619">
        <v>2.1</v>
      </c>
      <c r="AE22" s="654">
        <v>4.43</v>
      </c>
      <c r="AF22" s="126">
        <v>1</v>
      </c>
      <c r="AG22" s="127">
        <v>1</v>
      </c>
      <c r="AH22" s="126">
        <v>1</v>
      </c>
      <c r="AI22" s="129">
        <v>2</v>
      </c>
      <c r="AJ22" s="650" t="s">
        <v>2648</v>
      </c>
      <c r="AK22" s="261"/>
      <c r="AL22" s="261"/>
      <c r="AM22" s="263"/>
    </row>
    <row r="23" spans="1:39" s="234" customFormat="1" ht="13.5" customHeight="1">
      <c r="A23" s="482" t="s">
        <v>1455</v>
      </c>
      <c r="B23" s="649">
        <v>34.8</v>
      </c>
      <c r="C23" s="133">
        <v>260</v>
      </c>
      <c r="D23" s="134">
        <v>90</v>
      </c>
      <c r="E23" s="134">
        <v>8</v>
      </c>
      <c r="F23" s="134">
        <v>14</v>
      </c>
      <c r="G23" s="135">
        <v>12</v>
      </c>
      <c r="H23" s="655">
        <v>44.38</v>
      </c>
      <c r="I23" s="126">
        <v>232</v>
      </c>
      <c r="J23" s="126">
        <v>208</v>
      </c>
      <c r="K23" s="126" t="s">
        <v>633</v>
      </c>
      <c r="L23" s="126">
        <v>48</v>
      </c>
      <c r="M23" s="127">
        <v>51</v>
      </c>
      <c r="N23" s="619">
        <v>0.85</v>
      </c>
      <c r="O23" s="619">
        <v>24.51</v>
      </c>
      <c r="P23" s="128" t="s">
        <v>908</v>
      </c>
      <c r="Q23" s="649">
        <v>34.8</v>
      </c>
      <c r="R23" s="126">
        <v>4728</v>
      </c>
      <c r="S23" s="126">
        <v>363.7</v>
      </c>
      <c r="T23" s="126">
        <v>424.6</v>
      </c>
      <c r="U23" s="619">
        <v>10.32</v>
      </c>
      <c r="V23" s="620">
        <v>21.98</v>
      </c>
      <c r="W23" s="126">
        <v>352.5</v>
      </c>
      <c r="X23" s="619">
        <v>56.29</v>
      </c>
      <c r="Y23" s="126">
        <v>103.6</v>
      </c>
      <c r="Z23" s="127">
        <v>2.82</v>
      </c>
      <c r="AA23" s="617">
        <v>29</v>
      </c>
      <c r="AB23" s="619">
        <v>20.57</v>
      </c>
      <c r="AC23" s="619">
        <v>35.55</v>
      </c>
      <c r="AD23" s="619">
        <v>2.74</v>
      </c>
      <c r="AE23" s="654">
        <v>5.72</v>
      </c>
      <c r="AF23" s="126">
        <v>1</v>
      </c>
      <c r="AG23" s="127">
        <v>1</v>
      </c>
      <c r="AH23" s="126">
        <v>1</v>
      </c>
      <c r="AI23" s="129">
        <v>1</v>
      </c>
      <c r="AJ23" s="650" t="s">
        <v>2648</v>
      </c>
      <c r="AK23" s="261"/>
      <c r="AL23" s="261"/>
      <c r="AM23" s="263"/>
    </row>
    <row r="24" spans="1:39" s="234" customFormat="1" ht="13.5" customHeight="1">
      <c r="A24" s="482" t="s">
        <v>1456</v>
      </c>
      <c r="B24" s="649">
        <v>41.4</v>
      </c>
      <c r="C24" s="133">
        <v>300</v>
      </c>
      <c r="D24" s="134">
        <v>90</v>
      </c>
      <c r="E24" s="134">
        <v>9</v>
      </c>
      <c r="F24" s="134">
        <v>15.5</v>
      </c>
      <c r="G24" s="135">
        <v>12</v>
      </c>
      <c r="H24" s="655">
        <v>52.73</v>
      </c>
      <c r="I24" s="126">
        <v>269</v>
      </c>
      <c r="J24" s="126">
        <v>245</v>
      </c>
      <c r="K24" s="126" t="s">
        <v>633</v>
      </c>
      <c r="L24" s="126">
        <v>49</v>
      </c>
      <c r="M24" s="127">
        <v>51</v>
      </c>
      <c r="N24" s="619">
        <v>0.93</v>
      </c>
      <c r="O24" s="619">
        <v>22.51</v>
      </c>
      <c r="P24" s="128" t="s">
        <v>2318</v>
      </c>
      <c r="Q24" s="649">
        <v>41.4</v>
      </c>
      <c r="R24" s="126">
        <v>7218</v>
      </c>
      <c r="S24" s="126">
        <v>481.2</v>
      </c>
      <c r="T24" s="126">
        <v>567.8</v>
      </c>
      <c r="U24" s="619">
        <v>11.7</v>
      </c>
      <c r="V24" s="620">
        <v>28.08</v>
      </c>
      <c r="W24" s="126">
        <v>403.9</v>
      </c>
      <c r="X24" s="619">
        <v>63.12</v>
      </c>
      <c r="Y24" s="126">
        <v>113.7</v>
      </c>
      <c r="Z24" s="127">
        <v>2.77</v>
      </c>
      <c r="AA24" s="617">
        <v>31.5</v>
      </c>
      <c r="AB24" s="619">
        <v>28.77</v>
      </c>
      <c r="AC24" s="619">
        <v>54.8</v>
      </c>
      <c r="AD24" s="619">
        <v>2.6</v>
      </c>
      <c r="AE24" s="654">
        <v>5.39</v>
      </c>
      <c r="AF24" s="126">
        <v>1</v>
      </c>
      <c r="AG24" s="127">
        <v>1</v>
      </c>
      <c r="AH24" s="126">
        <v>1</v>
      </c>
      <c r="AI24" s="129">
        <v>2</v>
      </c>
      <c r="AJ24" s="650" t="s">
        <v>2648</v>
      </c>
      <c r="AK24" s="261"/>
      <c r="AL24" s="261"/>
      <c r="AM24" s="263"/>
    </row>
    <row r="25" spans="1:39" s="234" customFormat="1" ht="13.5" customHeight="1">
      <c r="A25" s="482" t="s">
        <v>1457</v>
      </c>
      <c r="B25" s="649">
        <v>45.5</v>
      </c>
      <c r="C25" s="133">
        <v>300</v>
      </c>
      <c r="D25" s="134">
        <v>100</v>
      </c>
      <c r="E25" s="134">
        <v>9</v>
      </c>
      <c r="F25" s="134">
        <v>16.5</v>
      </c>
      <c r="G25" s="135">
        <v>15</v>
      </c>
      <c r="H25" s="655">
        <v>58</v>
      </c>
      <c r="I25" s="126">
        <v>267</v>
      </c>
      <c r="J25" s="126">
        <v>237</v>
      </c>
      <c r="K25" s="126" t="s">
        <v>634</v>
      </c>
      <c r="L25" s="126">
        <v>49</v>
      </c>
      <c r="M25" s="127">
        <v>55</v>
      </c>
      <c r="N25" s="619">
        <v>0.97</v>
      </c>
      <c r="O25" s="619">
        <v>21.29</v>
      </c>
      <c r="P25" s="128" t="s">
        <v>2319</v>
      </c>
      <c r="Q25" s="649">
        <v>45.5</v>
      </c>
      <c r="R25" s="126">
        <v>8229</v>
      </c>
      <c r="S25" s="126">
        <v>548.6</v>
      </c>
      <c r="T25" s="126">
        <v>640.7</v>
      </c>
      <c r="U25" s="619">
        <v>11.91</v>
      </c>
      <c r="V25" s="620">
        <v>28.96</v>
      </c>
      <c r="W25" s="126">
        <v>567.8</v>
      </c>
      <c r="X25" s="619">
        <v>81.72</v>
      </c>
      <c r="Y25" s="126">
        <v>150.4</v>
      </c>
      <c r="Z25" s="127">
        <v>3.13</v>
      </c>
      <c r="AA25" s="617">
        <v>34.3</v>
      </c>
      <c r="AB25" s="619">
        <v>36.84</v>
      </c>
      <c r="AC25" s="619">
        <v>75.7</v>
      </c>
      <c r="AD25" s="619">
        <v>3.05</v>
      </c>
      <c r="AE25" s="654">
        <v>6.36</v>
      </c>
      <c r="AF25" s="126">
        <v>1</v>
      </c>
      <c r="AG25" s="127">
        <v>1</v>
      </c>
      <c r="AH25" s="126">
        <v>1</v>
      </c>
      <c r="AI25" s="129">
        <v>1</v>
      </c>
      <c r="AJ25" s="650" t="s">
        <v>2648</v>
      </c>
      <c r="AK25" s="261"/>
      <c r="AL25" s="261"/>
      <c r="AM25" s="263"/>
    </row>
    <row r="26" spans="1:39" s="234" customFormat="1" ht="13.5" customHeight="1">
      <c r="A26" s="272" t="s">
        <v>1458</v>
      </c>
      <c r="B26" s="649">
        <v>54</v>
      </c>
      <c r="C26" s="236">
        <v>380</v>
      </c>
      <c r="D26" s="237">
        <v>100</v>
      </c>
      <c r="E26" s="237">
        <v>9.5</v>
      </c>
      <c r="F26" s="237">
        <v>17.5</v>
      </c>
      <c r="G26" s="238">
        <v>15</v>
      </c>
      <c r="H26" s="655">
        <v>68.74</v>
      </c>
      <c r="I26" s="126">
        <v>345</v>
      </c>
      <c r="J26" s="126">
        <v>315</v>
      </c>
      <c r="K26" s="126" t="s">
        <v>634</v>
      </c>
      <c r="L26" s="126">
        <v>49.5</v>
      </c>
      <c r="M26" s="127">
        <v>55</v>
      </c>
      <c r="N26" s="619">
        <v>1.13</v>
      </c>
      <c r="O26" s="619">
        <v>20.91</v>
      </c>
      <c r="P26" s="128" t="s">
        <v>2320</v>
      </c>
      <c r="Q26" s="649">
        <v>54</v>
      </c>
      <c r="R26" s="126">
        <v>15030</v>
      </c>
      <c r="S26" s="126">
        <v>791.3</v>
      </c>
      <c r="T26" s="126">
        <v>933.4</v>
      </c>
      <c r="U26" s="619">
        <v>14.79</v>
      </c>
      <c r="V26" s="620">
        <v>38.03</v>
      </c>
      <c r="W26" s="617">
        <v>643</v>
      </c>
      <c r="X26" s="619">
        <v>89.18</v>
      </c>
      <c r="Y26" s="126">
        <v>158.2</v>
      </c>
      <c r="Z26" s="127">
        <v>3.06</v>
      </c>
      <c r="AA26" s="617">
        <v>35.8</v>
      </c>
      <c r="AB26" s="619">
        <v>45.66</v>
      </c>
      <c r="AC26" s="617">
        <v>141.8</v>
      </c>
      <c r="AD26" s="619">
        <v>2.79</v>
      </c>
      <c r="AE26" s="654">
        <v>5.86</v>
      </c>
      <c r="AF26" s="126">
        <v>1</v>
      </c>
      <c r="AG26" s="127">
        <v>1</v>
      </c>
      <c r="AH26" s="126">
        <v>2</v>
      </c>
      <c r="AI26" s="129">
        <v>3</v>
      </c>
      <c r="AJ26" s="650" t="s">
        <v>2648</v>
      </c>
      <c r="AK26" s="261"/>
      <c r="AL26" s="261"/>
      <c r="AM26" s="263"/>
    </row>
    <row r="27" spans="1:39" s="234" customFormat="1" ht="13.5" customHeight="1">
      <c r="A27" s="272" t="s">
        <v>1459</v>
      </c>
      <c r="B27" s="649">
        <v>64.4</v>
      </c>
      <c r="C27" s="236">
        <v>430</v>
      </c>
      <c r="D27" s="237">
        <v>100</v>
      </c>
      <c r="E27" s="237">
        <v>11</v>
      </c>
      <c r="F27" s="237">
        <v>19</v>
      </c>
      <c r="G27" s="238">
        <v>15</v>
      </c>
      <c r="H27" s="655">
        <v>82.09</v>
      </c>
      <c r="I27" s="126">
        <v>392</v>
      </c>
      <c r="J27" s="126">
        <v>362</v>
      </c>
      <c r="K27" s="126" t="s">
        <v>634</v>
      </c>
      <c r="L27" s="126">
        <v>51</v>
      </c>
      <c r="M27" s="127">
        <v>55</v>
      </c>
      <c r="N27" s="619">
        <v>1.32</v>
      </c>
      <c r="O27" s="619">
        <v>19.01</v>
      </c>
      <c r="P27" s="128" t="s">
        <v>2321</v>
      </c>
      <c r="Q27" s="649">
        <v>64.4</v>
      </c>
      <c r="R27" s="126">
        <v>21940</v>
      </c>
      <c r="S27" s="126">
        <v>1020</v>
      </c>
      <c r="T27" s="126">
        <v>1222</v>
      </c>
      <c r="U27" s="619">
        <v>16.35</v>
      </c>
      <c r="V27" s="620">
        <v>49.03</v>
      </c>
      <c r="W27" s="126">
        <v>722.5</v>
      </c>
      <c r="X27" s="619">
        <v>97.9</v>
      </c>
      <c r="Y27" s="617">
        <v>159</v>
      </c>
      <c r="Z27" s="127">
        <v>2.97</v>
      </c>
      <c r="AA27" s="617">
        <v>38.8</v>
      </c>
      <c r="AB27" s="619">
        <v>63</v>
      </c>
      <c r="AC27" s="617">
        <v>207.8</v>
      </c>
      <c r="AD27" s="619">
        <v>2.62</v>
      </c>
      <c r="AE27" s="654">
        <v>5.4</v>
      </c>
      <c r="AF27" s="126">
        <v>1</v>
      </c>
      <c r="AG27" s="127">
        <v>1</v>
      </c>
      <c r="AH27" s="126">
        <v>1</v>
      </c>
      <c r="AI27" s="129">
        <v>3</v>
      </c>
      <c r="AJ27" s="650" t="s">
        <v>2648</v>
      </c>
      <c r="AK27" s="261"/>
      <c r="AL27" s="261"/>
      <c r="AM27" s="263"/>
    </row>
    <row r="28" spans="1:31" ht="13.5" customHeight="1">
      <c r="A28" s="496"/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2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</row>
    <row r="29" spans="1:31" ht="13.5" customHeight="1">
      <c r="A29" s="417"/>
      <c r="B29" s="322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2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</row>
    <row r="30" spans="1:2" ht="13.5" customHeight="1">
      <c r="A30" s="417"/>
      <c r="B30" s="323"/>
    </row>
    <row r="31" spans="1:2" ht="13.5" customHeight="1">
      <c r="A31" s="417"/>
      <c r="B31" s="323"/>
    </row>
    <row r="32" ht="13.5" customHeight="1">
      <c r="A32" s="480"/>
    </row>
    <row r="33" ht="13.5" customHeight="1">
      <c r="A33" s="480"/>
    </row>
    <row r="34" ht="13.5" customHeight="1">
      <c r="A34" s="480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</sheetData>
  <mergeCells count="21">
    <mergeCell ref="W5:Z5"/>
    <mergeCell ref="R4:AE4"/>
    <mergeCell ref="AA5:AE5"/>
    <mergeCell ref="H4:H5"/>
    <mergeCell ref="A1:S1"/>
    <mergeCell ref="A2:S2"/>
    <mergeCell ref="A3:S3"/>
    <mergeCell ref="I4:M5"/>
    <mergeCell ref="N4:O5"/>
    <mergeCell ref="A4:B5"/>
    <mergeCell ref="C4:G5"/>
    <mergeCell ref="P4:Q5"/>
    <mergeCell ref="R5:V5"/>
    <mergeCell ref="AJ6:AJ10"/>
    <mergeCell ref="AK6:AK10"/>
    <mergeCell ref="AL6:AL10"/>
    <mergeCell ref="AF6:AI6"/>
    <mergeCell ref="AF8:AG8"/>
    <mergeCell ref="AH8:AI8"/>
    <mergeCell ref="AF9:AG9"/>
    <mergeCell ref="AH9:AI9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75"/>
  <headerFooter alignWithMargins="0">
    <oddFooter>&amp;L&amp;"Helvetica,Regular"&amp;8&amp;F
&amp;D&amp;R&amp;"Helvetica,Regular"&amp;8Profilés &amp;A
Page &amp;P/&amp;N</oddFooter>
  </headerFooter>
  <colBreaks count="1" manualBreakCount="1">
    <brk id="15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2"/>
  <sheetViews>
    <sheetView showGridLines="0" zoomScale="75" zoomScaleNormal="75" workbookViewId="0" topLeftCell="A1">
      <selection activeCell="V8" sqref="V8"/>
    </sheetView>
  </sheetViews>
  <sheetFormatPr defaultColWidth="9.00390625" defaultRowHeight="13.5" customHeight="1"/>
  <cols>
    <col min="1" max="1" width="13.75390625" style="324" customWidth="1"/>
    <col min="2" max="2" width="5.00390625" style="98" customWidth="1"/>
    <col min="3" max="6" width="4.875" style="98" customWidth="1"/>
    <col min="7" max="7" width="4.875" style="115" customWidth="1"/>
    <col min="8" max="8" width="4.875" style="98" customWidth="1"/>
    <col min="9" max="9" width="3.625" style="98" customWidth="1"/>
    <col min="10" max="10" width="4.875" style="98" customWidth="1"/>
    <col min="11" max="12" width="5.25390625" style="98" customWidth="1"/>
    <col min="13" max="13" width="12.125" style="324" customWidth="1"/>
    <col min="14" max="14" width="4.625" style="98" customWidth="1"/>
    <col min="15" max="15" width="4.25390625" style="98" customWidth="1"/>
    <col min="16" max="16" width="4.125" style="98" customWidth="1"/>
    <col min="17" max="17" width="4.75390625" style="98" customWidth="1"/>
    <col min="18" max="18" width="3.875" style="98" customWidth="1"/>
    <col min="19" max="19" width="4.625" style="98" customWidth="1"/>
    <col min="20" max="21" width="4.375" style="98" customWidth="1"/>
    <col min="22" max="22" width="6.125" style="98" customWidth="1"/>
    <col min="23" max="23" width="4.125" style="98" customWidth="1"/>
    <col min="24" max="24" width="4.00390625" style="98" customWidth="1"/>
    <col min="25" max="25" width="4.25390625" style="98" customWidth="1"/>
    <col min="26" max="26" width="5.125" style="98" customWidth="1"/>
    <col min="27" max="28" width="4.00390625" style="98" customWidth="1"/>
    <col min="29" max="32" width="4.25390625" style="98" customWidth="1"/>
    <col min="33" max="35" width="2.75390625" style="98" customWidth="1"/>
    <col min="36" max="36" width="5.625" style="98" customWidth="1"/>
    <col min="37" max="39" width="4.00390625" style="98" customWidth="1"/>
    <col min="40" max="40" width="5.75390625" style="98" customWidth="1"/>
    <col min="41" max="41" width="4.875" style="98" customWidth="1"/>
    <col min="42" max="42" width="6.125" style="98" customWidth="1"/>
    <col min="43" max="43" width="4.875" style="98" customWidth="1"/>
    <col min="44" max="44" width="6.125" style="98" customWidth="1"/>
    <col min="45" max="45" width="5.75390625" style="98" customWidth="1"/>
    <col min="46" max="47" width="4.875" style="98" customWidth="1"/>
    <col min="48" max="48" width="5.75390625" style="98" customWidth="1"/>
    <col min="49" max="49" width="4.875" style="98" customWidth="1"/>
    <col min="50" max="50" width="5.75390625" style="98" customWidth="1"/>
    <col min="51" max="88" width="4.875" style="98" customWidth="1"/>
    <col min="89" max="89" width="5.25390625" style="98" customWidth="1"/>
    <col min="90" max="232" width="4.875" style="98" customWidth="1"/>
    <col min="233" max="16384" width="10.75390625" style="98" customWidth="1"/>
  </cols>
  <sheetData>
    <row r="1" spans="1:20" ht="60.75" customHeight="1">
      <c r="A1" s="1052" t="s">
        <v>2406</v>
      </c>
      <c r="B1" s="1281"/>
      <c r="C1" s="1281"/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1281"/>
      <c r="O1" s="1281"/>
      <c r="P1" s="1281"/>
      <c r="Q1" s="1281"/>
      <c r="R1" s="1281"/>
      <c r="S1" s="1281"/>
      <c r="T1" s="1281"/>
    </row>
    <row r="2" spans="1:20" ht="63.75" customHeight="1">
      <c r="A2" s="1071" t="s">
        <v>2407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</row>
    <row r="3" spans="1:20" ht="67.5" customHeight="1" thickBot="1">
      <c r="A3" s="1054" t="s">
        <v>2408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</row>
    <row r="4" spans="1:28" ht="28.5" customHeight="1" thickBot="1" thickTop="1">
      <c r="A4" s="1131" t="s">
        <v>2154</v>
      </c>
      <c r="B4" s="1163"/>
      <c r="C4" s="1131" t="s">
        <v>2155</v>
      </c>
      <c r="D4" s="1173"/>
      <c r="E4" s="1173"/>
      <c r="F4" s="1173"/>
      <c r="G4" s="1173"/>
      <c r="H4" s="1135"/>
      <c r="I4" s="1132"/>
      <c r="J4" s="606"/>
      <c r="K4" s="1131" t="s">
        <v>780</v>
      </c>
      <c r="L4" s="1163"/>
      <c r="M4" s="1131" t="s">
        <v>2154</v>
      </c>
      <c r="N4" s="1173"/>
      <c r="O4" s="1240" t="s">
        <v>43</v>
      </c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35"/>
      <c r="AB4" s="1132"/>
    </row>
    <row r="5" spans="1:28" ht="54" customHeight="1" thickBot="1" thickTop="1">
      <c r="A5" s="1164"/>
      <c r="B5" s="1165"/>
      <c r="C5" s="1164"/>
      <c r="D5" s="1167"/>
      <c r="E5" s="1167"/>
      <c r="F5" s="1167"/>
      <c r="G5" s="1167"/>
      <c r="H5" s="1136"/>
      <c r="I5" s="1134"/>
      <c r="J5" s="607"/>
      <c r="K5" s="1164"/>
      <c r="L5" s="1165"/>
      <c r="M5" s="1164"/>
      <c r="N5" s="1167"/>
      <c r="O5" s="1256" t="s">
        <v>758</v>
      </c>
      <c r="P5" s="1171"/>
      <c r="Q5" s="1171"/>
      <c r="R5" s="1171"/>
      <c r="S5" s="1172"/>
      <c r="T5" s="1139" t="s">
        <v>1794</v>
      </c>
      <c r="U5" s="1254"/>
      <c r="V5" s="1254"/>
      <c r="W5" s="1255"/>
      <c r="X5" s="1256"/>
      <c r="Y5" s="1171"/>
      <c r="Z5" s="1171"/>
      <c r="AA5" s="1140"/>
      <c r="AB5" s="1141"/>
    </row>
    <row r="6" spans="1:36" s="111" customFormat="1" ht="13.5" customHeight="1" thickTop="1">
      <c r="A6" s="281"/>
      <c r="B6" s="282"/>
      <c r="C6" s="283"/>
      <c r="D6" s="283"/>
      <c r="E6" s="283"/>
      <c r="F6" s="283"/>
      <c r="G6" s="283"/>
      <c r="H6" s="283"/>
      <c r="I6" s="284"/>
      <c r="J6" s="284"/>
      <c r="K6" s="283"/>
      <c r="L6" s="283"/>
      <c r="M6" s="285"/>
      <c r="N6" s="284"/>
      <c r="O6" s="283"/>
      <c r="P6" s="283"/>
      <c r="Q6" s="283"/>
      <c r="R6" s="283"/>
      <c r="S6" s="284"/>
      <c r="T6" s="283"/>
      <c r="U6" s="283"/>
      <c r="V6" s="283"/>
      <c r="W6" s="284"/>
      <c r="X6" s="283"/>
      <c r="Y6" s="283"/>
      <c r="Z6" s="283"/>
      <c r="AA6" s="283"/>
      <c r="AB6" s="388"/>
      <c r="AC6" s="1080" t="s">
        <v>2149</v>
      </c>
      <c r="AD6" s="1069"/>
      <c r="AE6" s="1069"/>
      <c r="AF6" s="1070"/>
      <c r="AG6" s="1077" t="s">
        <v>2841</v>
      </c>
      <c r="AH6" s="1083" t="s">
        <v>1011</v>
      </c>
      <c r="AI6" s="1083" t="s">
        <v>1012</v>
      </c>
      <c r="AJ6" s="292"/>
    </row>
    <row r="7" spans="1:36" s="111" customFormat="1" ht="13.5" customHeight="1">
      <c r="A7" s="290"/>
      <c r="B7" s="291"/>
      <c r="C7" s="292"/>
      <c r="D7" s="292"/>
      <c r="E7" s="292"/>
      <c r="F7" s="292"/>
      <c r="G7" s="292"/>
      <c r="H7" s="292"/>
      <c r="I7" s="293"/>
      <c r="J7" s="293"/>
      <c r="K7" s="292"/>
      <c r="L7" s="292"/>
      <c r="M7" s="294"/>
      <c r="N7" s="293"/>
      <c r="O7" s="292"/>
      <c r="P7" s="292"/>
      <c r="Q7" s="292"/>
      <c r="R7" s="292"/>
      <c r="S7" s="293"/>
      <c r="T7" s="292"/>
      <c r="U7" s="292"/>
      <c r="V7" s="292"/>
      <c r="W7" s="293"/>
      <c r="X7" s="292"/>
      <c r="Y7" s="292"/>
      <c r="Z7" s="292"/>
      <c r="AA7" s="292"/>
      <c r="AB7" s="371"/>
      <c r="AC7" s="366"/>
      <c r="AD7" s="367"/>
      <c r="AE7" s="298"/>
      <c r="AF7" s="300"/>
      <c r="AG7" s="1077"/>
      <c r="AH7" s="1083"/>
      <c r="AI7" s="1083"/>
      <c r="AJ7" s="368"/>
    </row>
    <row r="8" spans="2:65" s="112" customFormat="1" ht="13.5" customHeight="1">
      <c r="B8" s="364" t="s">
        <v>400</v>
      </c>
      <c r="C8" s="302" t="s">
        <v>401</v>
      </c>
      <c r="D8" s="302" t="s">
        <v>402</v>
      </c>
      <c r="E8" s="302" t="s">
        <v>403</v>
      </c>
      <c r="F8" s="302" t="s">
        <v>404</v>
      </c>
      <c r="G8" s="302" t="s">
        <v>842</v>
      </c>
      <c r="H8" s="302" t="s">
        <v>843</v>
      </c>
      <c r="I8" s="301" t="s">
        <v>408</v>
      </c>
      <c r="J8" s="301" t="s">
        <v>406</v>
      </c>
      <c r="K8" s="302" t="s">
        <v>412</v>
      </c>
      <c r="L8" s="302" t="s">
        <v>413</v>
      </c>
      <c r="M8" s="303"/>
      <c r="N8" s="301" t="s">
        <v>400</v>
      </c>
      <c r="O8" s="302" t="s">
        <v>414</v>
      </c>
      <c r="P8" s="302" t="s">
        <v>415</v>
      </c>
      <c r="Q8" s="302" t="s">
        <v>2285</v>
      </c>
      <c r="R8" s="302" t="s">
        <v>416</v>
      </c>
      <c r="S8" s="301" t="s">
        <v>417</v>
      </c>
      <c r="T8" s="302" t="s">
        <v>418</v>
      </c>
      <c r="U8" s="302" t="s">
        <v>1887</v>
      </c>
      <c r="V8" s="302" t="s">
        <v>252</v>
      </c>
      <c r="W8" s="301" t="s">
        <v>420</v>
      </c>
      <c r="X8" s="302" t="s">
        <v>421</v>
      </c>
      <c r="Y8" s="302" t="s">
        <v>2166</v>
      </c>
      <c r="Z8" s="302" t="s">
        <v>2601</v>
      </c>
      <c r="AA8" s="302" t="s">
        <v>2167</v>
      </c>
      <c r="AB8" s="365" t="s">
        <v>794</v>
      </c>
      <c r="AC8" s="1105" t="s">
        <v>423</v>
      </c>
      <c r="AD8" s="1106"/>
      <c r="AE8" s="1107" t="s">
        <v>423</v>
      </c>
      <c r="AF8" s="1108"/>
      <c r="AG8" s="1077"/>
      <c r="AH8" s="1083"/>
      <c r="AI8" s="1083"/>
      <c r="AJ8" s="390"/>
      <c r="AK8" s="111"/>
      <c r="AL8" s="111"/>
      <c r="AM8" s="111"/>
      <c r="AN8" s="111"/>
      <c r="AO8" s="111"/>
      <c r="AP8" s="111"/>
      <c r="AQ8" s="111"/>
      <c r="AR8" s="111"/>
      <c r="AS8" s="292"/>
      <c r="AT8" s="292"/>
      <c r="AU8" s="292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</row>
    <row r="9" spans="2:65" s="112" customFormat="1" ht="13.5" customHeight="1">
      <c r="B9" s="364" t="s">
        <v>2371</v>
      </c>
      <c r="C9" s="302" t="s">
        <v>2372</v>
      </c>
      <c r="D9" s="302" t="s">
        <v>2373</v>
      </c>
      <c r="E9" s="302" t="s">
        <v>2373</v>
      </c>
      <c r="F9" s="302" t="s">
        <v>2373</v>
      </c>
      <c r="G9" s="302" t="s">
        <v>2373</v>
      </c>
      <c r="H9" s="302" t="s">
        <v>2373</v>
      </c>
      <c r="I9" s="301" t="s">
        <v>2373</v>
      </c>
      <c r="J9" s="301" t="s">
        <v>2602</v>
      </c>
      <c r="K9" s="302" t="s">
        <v>1888</v>
      </c>
      <c r="L9" s="302" t="s">
        <v>1889</v>
      </c>
      <c r="M9" s="303"/>
      <c r="N9" s="301" t="s">
        <v>2371</v>
      </c>
      <c r="O9" s="302" t="s">
        <v>2603</v>
      </c>
      <c r="P9" s="302" t="s">
        <v>2604</v>
      </c>
      <c r="Q9" s="302" t="s">
        <v>2604</v>
      </c>
      <c r="R9" s="302" t="s">
        <v>2373</v>
      </c>
      <c r="S9" s="301" t="s">
        <v>2605</v>
      </c>
      <c r="T9" s="302" t="s">
        <v>2603</v>
      </c>
      <c r="U9" s="302" t="s">
        <v>2604</v>
      </c>
      <c r="V9" s="302" t="s">
        <v>2604</v>
      </c>
      <c r="W9" s="301" t="s">
        <v>2373</v>
      </c>
      <c r="X9" s="302" t="s">
        <v>2373</v>
      </c>
      <c r="Y9" s="302" t="s">
        <v>2603</v>
      </c>
      <c r="Z9" s="302" t="s">
        <v>2606</v>
      </c>
      <c r="AA9" s="302" t="s">
        <v>2373</v>
      </c>
      <c r="AB9" s="365" t="s">
        <v>2373</v>
      </c>
      <c r="AC9" s="1109" t="s">
        <v>2377</v>
      </c>
      <c r="AD9" s="1110"/>
      <c r="AE9" s="1111" t="s">
        <v>2378</v>
      </c>
      <c r="AF9" s="1112"/>
      <c r="AG9" s="1077"/>
      <c r="AH9" s="1083"/>
      <c r="AI9" s="1083"/>
      <c r="AJ9" s="390"/>
      <c r="AK9" s="111"/>
      <c r="AL9" s="111"/>
      <c r="AM9" s="111"/>
      <c r="AN9" s="111"/>
      <c r="AO9" s="111"/>
      <c r="AP9" s="111"/>
      <c r="AQ9" s="111"/>
      <c r="AR9" s="111"/>
      <c r="AS9" s="292"/>
      <c r="AT9" s="292"/>
      <c r="AU9" s="292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</row>
    <row r="10" spans="1:47" s="111" customFormat="1" ht="19.5" customHeight="1" thickBot="1">
      <c r="A10" s="309"/>
      <c r="B10" s="310"/>
      <c r="C10" s="311"/>
      <c r="D10" s="311"/>
      <c r="E10" s="311"/>
      <c r="F10" s="311"/>
      <c r="G10" s="311"/>
      <c r="H10" s="311"/>
      <c r="I10" s="312"/>
      <c r="J10" s="656" t="s">
        <v>2863</v>
      </c>
      <c r="K10" s="311"/>
      <c r="L10" s="311"/>
      <c r="M10" s="313"/>
      <c r="N10" s="312"/>
      <c r="O10" s="657" t="s">
        <v>2864</v>
      </c>
      <c r="P10" s="659" t="s">
        <v>1447</v>
      </c>
      <c r="Q10" s="659" t="s">
        <v>1447</v>
      </c>
      <c r="R10" s="659" t="s">
        <v>1798</v>
      </c>
      <c r="S10" s="660" t="s">
        <v>2863</v>
      </c>
      <c r="T10" s="657" t="s">
        <v>2864</v>
      </c>
      <c r="U10" s="659" t="s">
        <v>1447</v>
      </c>
      <c r="V10" s="659" t="s">
        <v>1447</v>
      </c>
      <c r="W10" s="660" t="s">
        <v>1798</v>
      </c>
      <c r="X10" s="311"/>
      <c r="Y10" s="659" t="s">
        <v>2864</v>
      </c>
      <c r="Z10" s="659" t="s">
        <v>1448</v>
      </c>
      <c r="AA10" s="659" t="s">
        <v>1798</v>
      </c>
      <c r="AB10" s="658" t="s">
        <v>1798</v>
      </c>
      <c r="AC10" s="553" t="s">
        <v>2151</v>
      </c>
      <c r="AD10" s="384" t="s">
        <v>2152</v>
      </c>
      <c r="AE10" s="384" t="s">
        <v>2151</v>
      </c>
      <c r="AF10" s="385" t="s">
        <v>2152</v>
      </c>
      <c r="AG10" s="1078"/>
      <c r="AH10" s="1084"/>
      <c r="AI10" s="1084"/>
      <c r="AJ10" s="386"/>
      <c r="AS10" s="292"/>
      <c r="AT10" s="292"/>
      <c r="AU10" s="292"/>
    </row>
    <row r="11" spans="1:65" s="115" customFormat="1" ht="13.5" customHeight="1" thickTop="1">
      <c r="A11" s="318"/>
      <c r="M11" s="318"/>
      <c r="AK11" s="98"/>
      <c r="AL11" s="98"/>
      <c r="AM11" s="98"/>
      <c r="AN11" s="98"/>
      <c r="AO11" s="98"/>
      <c r="AP11" s="98"/>
      <c r="AQ11" s="98"/>
      <c r="AR11" s="98"/>
      <c r="AV11" s="98"/>
      <c r="AW11" s="98"/>
      <c r="AX11" s="98"/>
      <c r="AY11" s="391"/>
      <c r="AZ11" s="391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</row>
    <row r="12" spans="1:65" s="418" customFormat="1" ht="13.5" customHeight="1">
      <c r="A12" s="483" t="s">
        <v>212</v>
      </c>
      <c r="B12" s="608">
        <v>6.7</v>
      </c>
      <c r="C12" s="251">
        <v>76.2</v>
      </c>
      <c r="D12" s="251">
        <v>38.1</v>
      </c>
      <c r="E12" s="251">
        <v>5.1</v>
      </c>
      <c r="F12" s="251">
        <v>6.8</v>
      </c>
      <c r="G12" s="251">
        <v>12</v>
      </c>
      <c r="H12" s="251">
        <v>6</v>
      </c>
      <c r="I12" s="251">
        <v>38.2</v>
      </c>
      <c r="J12" s="613">
        <v>8.62</v>
      </c>
      <c r="K12" s="609">
        <v>0.29</v>
      </c>
      <c r="L12" s="610">
        <v>42.52</v>
      </c>
      <c r="M12" s="258" t="s">
        <v>1791</v>
      </c>
      <c r="N12" s="608">
        <v>6.7</v>
      </c>
      <c r="O12" s="251">
        <v>75.1</v>
      </c>
      <c r="P12" s="251">
        <v>19.71</v>
      </c>
      <c r="Q12" s="251">
        <v>23.7</v>
      </c>
      <c r="R12" s="251">
        <v>2.95</v>
      </c>
      <c r="S12" s="613">
        <v>4.34</v>
      </c>
      <c r="T12" s="612">
        <v>10.1</v>
      </c>
      <c r="U12" s="251">
        <v>3.78</v>
      </c>
      <c r="V12" s="610">
        <v>7.5</v>
      </c>
      <c r="W12" s="257">
        <v>1.08</v>
      </c>
      <c r="X12" s="612">
        <v>19.1</v>
      </c>
      <c r="Y12" s="251">
        <v>1.64</v>
      </c>
      <c r="Z12" s="251">
        <v>0.09</v>
      </c>
      <c r="AA12" s="610">
        <v>1.12</v>
      </c>
      <c r="AB12" s="610">
        <v>2.07</v>
      </c>
      <c r="AC12" s="456">
        <v>1</v>
      </c>
      <c r="AD12" s="251">
        <v>1</v>
      </c>
      <c r="AE12" s="457">
        <v>1</v>
      </c>
      <c r="AF12" s="259">
        <v>1</v>
      </c>
      <c r="AG12" s="615" t="s">
        <v>2648</v>
      </c>
      <c r="AH12" s="103"/>
      <c r="AI12" s="103"/>
      <c r="AJ12" s="268"/>
      <c r="AS12" s="458"/>
      <c r="AT12" s="458"/>
      <c r="AU12" s="458"/>
      <c r="AY12" s="459"/>
      <c r="AZ12" s="459"/>
      <c r="BK12" s="460"/>
      <c r="BL12" s="460"/>
      <c r="BM12" s="460"/>
    </row>
    <row r="13" spans="1:36" s="418" customFormat="1" ht="13.5" customHeight="1">
      <c r="A13" s="484" t="s">
        <v>213</v>
      </c>
      <c r="B13" s="608">
        <v>10.4</v>
      </c>
      <c r="C13" s="254">
        <v>101.6</v>
      </c>
      <c r="D13" s="255">
        <v>50.8</v>
      </c>
      <c r="E13" s="255">
        <v>6.1</v>
      </c>
      <c r="F13" s="255">
        <v>7.6</v>
      </c>
      <c r="G13" s="255">
        <v>12</v>
      </c>
      <c r="H13" s="255">
        <v>6</v>
      </c>
      <c r="I13" s="251">
        <v>61.2</v>
      </c>
      <c r="J13" s="613">
        <v>13.16</v>
      </c>
      <c r="K13" s="609">
        <v>0.39</v>
      </c>
      <c r="L13" s="610">
        <v>37.33</v>
      </c>
      <c r="M13" s="258" t="s">
        <v>1792</v>
      </c>
      <c r="N13" s="608">
        <v>10.4</v>
      </c>
      <c r="O13" s="611">
        <v>206</v>
      </c>
      <c r="P13" s="251">
        <v>40.51</v>
      </c>
      <c r="Q13" s="251">
        <v>48.7</v>
      </c>
      <c r="R13" s="251">
        <v>3.95</v>
      </c>
      <c r="S13" s="613">
        <v>6.62</v>
      </c>
      <c r="T13" s="612">
        <v>27.7</v>
      </c>
      <c r="U13" s="251">
        <v>7.64</v>
      </c>
      <c r="V13" s="251">
        <v>14.9</v>
      </c>
      <c r="W13" s="257">
        <v>1.45</v>
      </c>
      <c r="X13" s="612">
        <v>21.3</v>
      </c>
      <c r="Y13" s="251">
        <v>2.89</v>
      </c>
      <c r="Z13" s="251">
        <v>0.44</v>
      </c>
      <c r="AA13" s="610">
        <v>1.42</v>
      </c>
      <c r="AB13" s="610">
        <v>2.71</v>
      </c>
      <c r="AC13" s="456">
        <v>1</v>
      </c>
      <c r="AD13" s="251">
        <v>1</v>
      </c>
      <c r="AE13" s="457">
        <v>1</v>
      </c>
      <c r="AF13" s="259">
        <v>1</v>
      </c>
      <c r="AG13" s="616" t="s">
        <v>2648</v>
      </c>
      <c r="AH13" s="264"/>
      <c r="AI13" s="264"/>
      <c r="AJ13" s="268"/>
    </row>
    <row r="14" spans="1:36" s="418" customFormat="1" ht="13.5" customHeight="1">
      <c r="A14" s="484" t="s">
        <v>214</v>
      </c>
      <c r="B14" s="608">
        <v>14.9</v>
      </c>
      <c r="C14" s="254">
        <v>127</v>
      </c>
      <c r="D14" s="255">
        <v>63.5</v>
      </c>
      <c r="E14" s="255">
        <v>6.4</v>
      </c>
      <c r="F14" s="255">
        <v>9.2</v>
      </c>
      <c r="G14" s="255">
        <v>13</v>
      </c>
      <c r="H14" s="255">
        <v>6.5</v>
      </c>
      <c r="I14" s="251">
        <v>80.5</v>
      </c>
      <c r="J14" s="613">
        <v>18.79</v>
      </c>
      <c r="K14" s="609">
        <v>0.48</v>
      </c>
      <c r="L14" s="610">
        <v>32.85</v>
      </c>
      <c r="M14" s="258" t="s">
        <v>1793</v>
      </c>
      <c r="N14" s="608">
        <v>14.9</v>
      </c>
      <c r="O14" s="611">
        <v>477</v>
      </c>
      <c r="P14" s="251">
        <v>75.09</v>
      </c>
      <c r="Q14" s="251">
        <v>89.1</v>
      </c>
      <c r="R14" s="251">
        <v>5.04</v>
      </c>
      <c r="S14" s="613">
        <v>8.73</v>
      </c>
      <c r="T14" s="612">
        <v>64.7</v>
      </c>
      <c r="U14" s="612">
        <v>14.5</v>
      </c>
      <c r="V14" s="251">
        <v>27.7</v>
      </c>
      <c r="W14" s="257">
        <v>1.86</v>
      </c>
      <c r="X14" s="612">
        <v>24.2</v>
      </c>
      <c r="Y14" s="251">
        <v>5.21</v>
      </c>
      <c r="Z14" s="251">
        <v>1.58</v>
      </c>
      <c r="AA14" s="610">
        <v>1.82</v>
      </c>
      <c r="AB14" s="610">
        <v>3.57</v>
      </c>
      <c r="AC14" s="456">
        <v>1</v>
      </c>
      <c r="AD14" s="251">
        <v>1</v>
      </c>
      <c r="AE14" s="457">
        <v>1</v>
      </c>
      <c r="AF14" s="259">
        <v>1</v>
      </c>
      <c r="AG14" s="616" t="s">
        <v>2648</v>
      </c>
      <c r="AH14" s="264"/>
      <c r="AI14" s="264"/>
      <c r="AJ14" s="268"/>
    </row>
    <row r="15" spans="1:36" s="418" customFormat="1" ht="13.5" customHeight="1">
      <c r="A15" s="484" t="s">
        <v>215</v>
      </c>
      <c r="B15" s="608">
        <v>17.9</v>
      </c>
      <c r="C15" s="254">
        <v>152.4</v>
      </c>
      <c r="D15" s="255">
        <v>76.2</v>
      </c>
      <c r="E15" s="255">
        <v>6.4</v>
      </c>
      <c r="F15" s="255">
        <v>9</v>
      </c>
      <c r="G15" s="255">
        <v>14</v>
      </c>
      <c r="H15" s="255">
        <v>7</v>
      </c>
      <c r="I15" s="251">
        <v>103</v>
      </c>
      <c r="J15" s="613">
        <v>22.48</v>
      </c>
      <c r="K15" s="609">
        <v>0.58</v>
      </c>
      <c r="L15" s="610">
        <v>33.1</v>
      </c>
      <c r="M15" s="258" t="s">
        <v>1851</v>
      </c>
      <c r="N15" s="608">
        <v>17.9</v>
      </c>
      <c r="O15" s="611">
        <v>838</v>
      </c>
      <c r="P15" s="251">
        <v>110</v>
      </c>
      <c r="Q15" s="251">
        <v>129</v>
      </c>
      <c r="R15" s="251">
        <v>6.11</v>
      </c>
      <c r="S15" s="613">
        <v>10.48</v>
      </c>
      <c r="T15" s="611">
        <v>109</v>
      </c>
      <c r="U15" s="612">
        <v>20</v>
      </c>
      <c r="V15" s="251">
        <v>38.3</v>
      </c>
      <c r="W15" s="257">
        <v>2.21</v>
      </c>
      <c r="X15" s="612">
        <v>25</v>
      </c>
      <c r="Y15" s="251">
        <v>6.24</v>
      </c>
      <c r="Z15" s="251">
        <v>3.95</v>
      </c>
      <c r="AA15" s="610">
        <v>2.04</v>
      </c>
      <c r="AB15" s="610">
        <v>4.12</v>
      </c>
      <c r="AC15" s="456">
        <v>1</v>
      </c>
      <c r="AD15" s="251">
        <v>1</v>
      </c>
      <c r="AE15" s="457">
        <v>1</v>
      </c>
      <c r="AF15" s="259">
        <v>1</v>
      </c>
      <c r="AG15" s="616" t="s">
        <v>2648</v>
      </c>
      <c r="AH15" s="264"/>
      <c r="AI15" s="264"/>
      <c r="AJ15" s="268"/>
    </row>
    <row r="16" spans="1:36" s="418" customFormat="1" ht="13.5" customHeight="1">
      <c r="A16" s="484" t="s">
        <v>216</v>
      </c>
      <c r="B16" s="608">
        <v>23.9</v>
      </c>
      <c r="C16" s="254">
        <v>152.4</v>
      </c>
      <c r="D16" s="255">
        <v>88.9</v>
      </c>
      <c r="E16" s="255">
        <v>7.1</v>
      </c>
      <c r="F16" s="255">
        <v>11.6</v>
      </c>
      <c r="G16" s="255">
        <v>16</v>
      </c>
      <c r="H16" s="255">
        <v>8</v>
      </c>
      <c r="I16" s="251">
        <v>93.7</v>
      </c>
      <c r="J16" s="613">
        <v>30.02</v>
      </c>
      <c r="K16" s="609">
        <v>0.63</v>
      </c>
      <c r="L16" s="610">
        <v>26.8</v>
      </c>
      <c r="M16" s="258" t="s">
        <v>1852</v>
      </c>
      <c r="N16" s="608">
        <v>23.9</v>
      </c>
      <c r="O16" s="251">
        <v>1154</v>
      </c>
      <c r="P16" s="251">
        <v>151.4</v>
      </c>
      <c r="Q16" s="251">
        <v>177</v>
      </c>
      <c r="R16" s="610">
        <v>6.2</v>
      </c>
      <c r="S16" s="613">
        <v>11.9</v>
      </c>
      <c r="T16" s="611">
        <v>210</v>
      </c>
      <c r="U16" s="612">
        <v>34.5</v>
      </c>
      <c r="V16" s="251">
        <v>63.7</v>
      </c>
      <c r="W16" s="257">
        <v>2.64</v>
      </c>
      <c r="X16" s="612">
        <v>29.8</v>
      </c>
      <c r="Y16" s="251">
        <v>12.9</v>
      </c>
      <c r="Z16" s="251">
        <v>7.21</v>
      </c>
      <c r="AA16" s="610">
        <v>2.67</v>
      </c>
      <c r="AB16" s="610">
        <v>5.34</v>
      </c>
      <c r="AC16" s="456">
        <v>1</v>
      </c>
      <c r="AD16" s="251">
        <v>1</v>
      </c>
      <c r="AE16" s="457">
        <v>1</v>
      </c>
      <c r="AF16" s="259">
        <v>1</v>
      </c>
      <c r="AG16" s="616" t="s">
        <v>2648</v>
      </c>
      <c r="AH16" s="264"/>
      <c r="AI16" s="264"/>
      <c r="AJ16" s="268"/>
    </row>
    <row r="17" spans="1:36" s="418" customFormat="1" ht="13.5" customHeight="1">
      <c r="A17" s="484" t="s">
        <v>217</v>
      </c>
      <c r="B17" s="608">
        <v>20.8</v>
      </c>
      <c r="C17" s="254">
        <v>177.8</v>
      </c>
      <c r="D17" s="255">
        <v>76.2</v>
      </c>
      <c r="E17" s="255">
        <v>6.6</v>
      </c>
      <c r="F17" s="255">
        <v>10.3</v>
      </c>
      <c r="G17" s="255">
        <v>16</v>
      </c>
      <c r="H17" s="255">
        <v>8</v>
      </c>
      <c r="I17" s="251">
        <v>123</v>
      </c>
      <c r="J17" s="613">
        <v>26.39</v>
      </c>
      <c r="K17" s="609">
        <v>0.63</v>
      </c>
      <c r="L17" s="610">
        <v>30.62</v>
      </c>
      <c r="M17" s="258" t="s">
        <v>1853</v>
      </c>
      <c r="N17" s="608">
        <v>20.8</v>
      </c>
      <c r="O17" s="251">
        <v>1329</v>
      </c>
      <c r="P17" s="251">
        <v>149.5</v>
      </c>
      <c r="Q17" s="251">
        <v>176</v>
      </c>
      <c r="R17" s="610">
        <v>7.1</v>
      </c>
      <c r="S17" s="613">
        <v>12.75</v>
      </c>
      <c r="T17" s="611">
        <v>129</v>
      </c>
      <c r="U17" s="612">
        <v>23.6</v>
      </c>
      <c r="V17" s="251">
        <v>45.3</v>
      </c>
      <c r="W17" s="257">
        <v>2.21</v>
      </c>
      <c r="X17" s="612">
        <v>27.5</v>
      </c>
      <c r="Y17" s="251">
        <v>8.87</v>
      </c>
      <c r="Z17" s="251">
        <v>6.39</v>
      </c>
      <c r="AA17" s="610">
        <v>2.05</v>
      </c>
      <c r="AB17" s="610">
        <v>4.14</v>
      </c>
      <c r="AC17" s="456">
        <v>1</v>
      </c>
      <c r="AD17" s="251">
        <v>1</v>
      </c>
      <c r="AE17" s="457">
        <v>1</v>
      </c>
      <c r="AF17" s="259">
        <v>1</v>
      </c>
      <c r="AG17" s="616" t="s">
        <v>2648</v>
      </c>
      <c r="AH17" s="264"/>
      <c r="AI17" s="264"/>
      <c r="AJ17" s="268"/>
    </row>
    <row r="18" spans="1:36" s="418" customFormat="1" ht="13.5" customHeight="1">
      <c r="A18" s="484" t="s">
        <v>218</v>
      </c>
      <c r="B18" s="608">
        <v>26.8</v>
      </c>
      <c r="C18" s="254">
        <v>177.8</v>
      </c>
      <c r="D18" s="255">
        <v>88.9</v>
      </c>
      <c r="E18" s="255">
        <v>7.6</v>
      </c>
      <c r="F18" s="255">
        <v>12.3</v>
      </c>
      <c r="G18" s="255">
        <v>17</v>
      </c>
      <c r="H18" s="255">
        <v>8.5</v>
      </c>
      <c r="I18" s="251">
        <v>116</v>
      </c>
      <c r="J18" s="613">
        <v>33.79</v>
      </c>
      <c r="K18" s="609">
        <v>0.68</v>
      </c>
      <c r="L18" s="610">
        <v>25.68</v>
      </c>
      <c r="M18" s="258" t="s">
        <v>1854</v>
      </c>
      <c r="N18" s="608">
        <v>26.8</v>
      </c>
      <c r="O18" s="251">
        <v>1735</v>
      </c>
      <c r="P18" s="251">
        <v>195.2</v>
      </c>
      <c r="Q18" s="251">
        <v>229</v>
      </c>
      <c r="R18" s="251">
        <v>7.17</v>
      </c>
      <c r="S18" s="613">
        <v>14.7</v>
      </c>
      <c r="T18" s="611">
        <v>234</v>
      </c>
      <c r="U18" s="612">
        <v>37.7</v>
      </c>
      <c r="V18" s="251">
        <v>70.9</v>
      </c>
      <c r="W18" s="257">
        <v>2.63</v>
      </c>
      <c r="X18" s="612">
        <v>31.5</v>
      </c>
      <c r="Y18" s="612">
        <v>15.8</v>
      </c>
      <c r="Z18" s="612">
        <v>11.1</v>
      </c>
      <c r="AA18" s="610">
        <v>2.58</v>
      </c>
      <c r="AB18" s="610">
        <v>5.16</v>
      </c>
      <c r="AC18" s="456">
        <v>1</v>
      </c>
      <c r="AD18" s="251">
        <v>1</v>
      </c>
      <c r="AE18" s="457">
        <v>1</v>
      </c>
      <c r="AF18" s="259">
        <v>1</v>
      </c>
      <c r="AG18" s="616" t="s">
        <v>2648</v>
      </c>
      <c r="AH18" s="264"/>
      <c r="AI18" s="264"/>
      <c r="AJ18" s="268"/>
    </row>
    <row r="19" spans="1:36" s="418" customFormat="1" ht="13.5" customHeight="1">
      <c r="A19" s="484" t="s">
        <v>219</v>
      </c>
      <c r="B19" s="608">
        <v>23.9</v>
      </c>
      <c r="C19" s="254">
        <v>203.2</v>
      </c>
      <c r="D19" s="255">
        <v>76.2</v>
      </c>
      <c r="E19" s="255">
        <v>7.1</v>
      </c>
      <c r="F19" s="255">
        <v>11.2</v>
      </c>
      <c r="G19" s="255">
        <v>17</v>
      </c>
      <c r="H19" s="255">
        <v>8.5</v>
      </c>
      <c r="I19" s="251">
        <v>144</v>
      </c>
      <c r="J19" s="613">
        <v>30.28</v>
      </c>
      <c r="K19" s="609">
        <v>0.69</v>
      </c>
      <c r="L19" s="610">
        <v>28.77</v>
      </c>
      <c r="M19" s="258" t="s">
        <v>1855</v>
      </c>
      <c r="N19" s="608">
        <v>23.9</v>
      </c>
      <c r="O19" s="251">
        <v>1948</v>
      </c>
      <c r="P19" s="251">
        <v>191.7</v>
      </c>
      <c r="Q19" s="251">
        <v>227</v>
      </c>
      <c r="R19" s="251">
        <v>8.02</v>
      </c>
      <c r="S19" s="613">
        <v>15.57</v>
      </c>
      <c r="T19" s="251">
        <v>146</v>
      </c>
      <c r="U19" s="612">
        <v>26.3</v>
      </c>
      <c r="V19" s="251">
        <v>50.8</v>
      </c>
      <c r="W19" s="613">
        <v>2.2</v>
      </c>
      <c r="X19" s="612">
        <v>29.4</v>
      </c>
      <c r="Y19" s="612">
        <v>11.5</v>
      </c>
      <c r="Z19" s="251">
        <v>9.55</v>
      </c>
      <c r="AA19" s="610">
        <v>2</v>
      </c>
      <c r="AB19" s="610">
        <v>4.02</v>
      </c>
      <c r="AC19" s="456">
        <v>1</v>
      </c>
      <c r="AD19" s="251">
        <v>1</v>
      </c>
      <c r="AE19" s="457">
        <v>1</v>
      </c>
      <c r="AF19" s="259">
        <v>1</v>
      </c>
      <c r="AG19" s="616" t="s">
        <v>2648</v>
      </c>
      <c r="AH19" s="264"/>
      <c r="AI19" s="264"/>
      <c r="AJ19" s="268"/>
    </row>
    <row r="20" spans="1:36" s="418" customFormat="1" ht="13.5" customHeight="1">
      <c r="A20" s="484" t="s">
        <v>2854</v>
      </c>
      <c r="B20" s="608">
        <v>29.8</v>
      </c>
      <c r="C20" s="254">
        <v>203.2</v>
      </c>
      <c r="D20" s="255">
        <v>88.9</v>
      </c>
      <c r="E20" s="255">
        <v>8.1</v>
      </c>
      <c r="F20" s="255">
        <v>12.9</v>
      </c>
      <c r="G20" s="255">
        <v>17.5</v>
      </c>
      <c r="H20" s="255">
        <v>8.75</v>
      </c>
      <c r="I20" s="251">
        <v>139</v>
      </c>
      <c r="J20" s="613">
        <v>37.6</v>
      </c>
      <c r="K20" s="609">
        <v>0.73</v>
      </c>
      <c r="L20" s="610">
        <v>24.77</v>
      </c>
      <c r="M20" s="258" t="s">
        <v>1856</v>
      </c>
      <c r="N20" s="608">
        <v>29.8</v>
      </c>
      <c r="O20" s="251">
        <v>2469</v>
      </c>
      <c r="P20" s="251">
        <v>243</v>
      </c>
      <c r="Q20" s="251">
        <v>286</v>
      </c>
      <c r="R20" s="610">
        <v>8.1</v>
      </c>
      <c r="S20" s="613">
        <v>17.68</v>
      </c>
      <c r="T20" s="251">
        <v>256</v>
      </c>
      <c r="U20" s="612">
        <v>40.6</v>
      </c>
      <c r="V20" s="251">
        <v>77.2</v>
      </c>
      <c r="W20" s="257">
        <v>2.61</v>
      </c>
      <c r="X20" s="612">
        <v>32.8</v>
      </c>
      <c r="Y20" s="612">
        <v>18.8</v>
      </c>
      <c r="Z20" s="612">
        <v>16.1</v>
      </c>
      <c r="AA20" s="610">
        <v>2.48</v>
      </c>
      <c r="AB20" s="610">
        <v>4.98</v>
      </c>
      <c r="AC20" s="456">
        <v>1</v>
      </c>
      <c r="AD20" s="251">
        <v>1</v>
      </c>
      <c r="AE20" s="457">
        <v>1</v>
      </c>
      <c r="AF20" s="259">
        <v>1</v>
      </c>
      <c r="AG20" s="616" t="s">
        <v>2648</v>
      </c>
      <c r="AH20" s="264"/>
      <c r="AI20" s="264"/>
      <c r="AJ20" s="268"/>
    </row>
    <row r="21" spans="1:36" s="418" customFormat="1" ht="13.5" customHeight="1">
      <c r="A21" s="484" t="s">
        <v>2855</v>
      </c>
      <c r="B21" s="608">
        <v>26.1</v>
      </c>
      <c r="C21" s="254">
        <v>228.6</v>
      </c>
      <c r="D21" s="255">
        <v>76.2</v>
      </c>
      <c r="E21" s="255">
        <v>7.6</v>
      </c>
      <c r="F21" s="255">
        <v>11.2</v>
      </c>
      <c r="G21" s="255">
        <v>17.5</v>
      </c>
      <c r="H21" s="255">
        <v>8.75</v>
      </c>
      <c r="I21" s="251">
        <v>169</v>
      </c>
      <c r="J21" s="613">
        <v>33.14</v>
      </c>
      <c r="K21" s="609">
        <v>0.74</v>
      </c>
      <c r="L21" s="610">
        <v>28.21</v>
      </c>
      <c r="M21" s="258" t="s">
        <v>1857</v>
      </c>
      <c r="N21" s="608">
        <v>26.1</v>
      </c>
      <c r="O21" s="251">
        <v>2608</v>
      </c>
      <c r="P21" s="251">
        <v>228.1</v>
      </c>
      <c r="Q21" s="251">
        <v>272</v>
      </c>
      <c r="R21" s="251">
        <v>8.87</v>
      </c>
      <c r="S21" s="613">
        <v>18.5</v>
      </c>
      <c r="T21" s="611">
        <v>152</v>
      </c>
      <c r="U21" s="612">
        <v>26.7</v>
      </c>
      <c r="V21" s="251">
        <v>51.7</v>
      </c>
      <c r="W21" s="257">
        <v>2.14</v>
      </c>
      <c r="X21" s="612">
        <v>30.1</v>
      </c>
      <c r="Y21" s="612">
        <v>12.8</v>
      </c>
      <c r="Z21" s="612">
        <v>13</v>
      </c>
      <c r="AA21" s="610">
        <v>1.87</v>
      </c>
      <c r="AB21" s="610">
        <v>3.76</v>
      </c>
      <c r="AC21" s="456">
        <v>1</v>
      </c>
      <c r="AD21" s="251">
        <v>1</v>
      </c>
      <c r="AE21" s="457">
        <v>1</v>
      </c>
      <c r="AF21" s="259">
        <v>1</v>
      </c>
      <c r="AG21" s="616" t="s">
        <v>2648</v>
      </c>
      <c r="AH21" s="264"/>
      <c r="AI21" s="264"/>
      <c r="AJ21" s="268"/>
    </row>
    <row r="22" spans="1:36" s="418" customFormat="1" ht="13.5" customHeight="1">
      <c r="A22" s="484" t="s">
        <v>2856</v>
      </c>
      <c r="B22" s="608">
        <v>32.7</v>
      </c>
      <c r="C22" s="254">
        <v>228.6</v>
      </c>
      <c r="D22" s="255">
        <v>88.9</v>
      </c>
      <c r="E22" s="255">
        <v>8.6</v>
      </c>
      <c r="F22" s="255">
        <v>13.3</v>
      </c>
      <c r="G22" s="255">
        <v>19</v>
      </c>
      <c r="H22" s="255">
        <v>9.5</v>
      </c>
      <c r="I22" s="251">
        <v>161</v>
      </c>
      <c r="J22" s="613">
        <v>41.43</v>
      </c>
      <c r="K22" s="609">
        <v>0.78</v>
      </c>
      <c r="L22" s="610">
        <v>24</v>
      </c>
      <c r="M22" s="258" t="s">
        <v>1858</v>
      </c>
      <c r="N22" s="608">
        <v>32.7</v>
      </c>
      <c r="O22" s="251">
        <v>3364</v>
      </c>
      <c r="P22" s="251">
        <v>294.3</v>
      </c>
      <c r="Q22" s="251">
        <v>349</v>
      </c>
      <c r="R22" s="251">
        <v>9.01</v>
      </c>
      <c r="S22" s="613">
        <v>21.05</v>
      </c>
      <c r="T22" s="611">
        <v>274</v>
      </c>
      <c r="U22" s="612">
        <v>42.5</v>
      </c>
      <c r="V22" s="251">
        <v>81.9</v>
      </c>
      <c r="W22" s="257">
        <v>2.57</v>
      </c>
      <c r="X22" s="612">
        <v>34.4</v>
      </c>
      <c r="Y22" s="612">
        <v>22</v>
      </c>
      <c r="Z22" s="612">
        <v>22.4</v>
      </c>
      <c r="AA22" s="610">
        <v>2.37</v>
      </c>
      <c r="AB22" s="610">
        <v>4.75</v>
      </c>
      <c r="AC22" s="456">
        <v>1</v>
      </c>
      <c r="AD22" s="251">
        <v>1</v>
      </c>
      <c r="AE22" s="457">
        <v>1</v>
      </c>
      <c r="AF22" s="259">
        <v>1</v>
      </c>
      <c r="AG22" s="616" t="s">
        <v>2648</v>
      </c>
      <c r="AH22" s="264"/>
      <c r="AI22" s="264"/>
      <c r="AJ22" s="268"/>
    </row>
    <row r="23" spans="1:36" s="418" customFormat="1" ht="13.5" customHeight="1">
      <c r="A23" s="484" t="s">
        <v>2857</v>
      </c>
      <c r="B23" s="608">
        <v>28.2</v>
      </c>
      <c r="C23" s="254">
        <v>254</v>
      </c>
      <c r="D23" s="255">
        <v>76.2</v>
      </c>
      <c r="E23" s="255">
        <v>8.1</v>
      </c>
      <c r="F23" s="255">
        <v>10.9</v>
      </c>
      <c r="G23" s="255">
        <v>19</v>
      </c>
      <c r="H23" s="255">
        <v>9.5</v>
      </c>
      <c r="I23" s="251">
        <v>192</v>
      </c>
      <c r="J23" s="613">
        <v>35.94</v>
      </c>
      <c r="K23" s="609">
        <v>0.78</v>
      </c>
      <c r="L23" s="610">
        <v>27.77</v>
      </c>
      <c r="M23" s="258" t="s">
        <v>1859</v>
      </c>
      <c r="N23" s="608">
        <v>28.2</v>
      </c>
      <c r="O23" s="251">
        <v>3361</v>
      </c>
      <c r="P23" s="251">
        <v>264.6</v>
      </c>
      <c r="Q23" s="251">
        <v>319</v>
      </c>
      <c r="R23" s="251">
        <v>9.67</v>
      </c>
      <c r="S23" s="613">
        <v>21.78</v>
      </c>
      <c r="T23" s="611">
        <v>153</v>
      </c>
      <c r="U23" s="612">
        <v>26.1</v>
      </c>
      <c r="V23" s="251">
        <v>51.2</v>
      </c>
      <c r="W23" s="257">
        <v>2.06</v>
      </c>
      <c r="X23" s="612">
        <v>31</v>
      </c>
      <c r="Y23" s="612">
        <v>14.4</v>
      </c>
      <c r="Z23" s="612">
        <v>16.9</v>
      </c>
      <c r="AA23" s="610">
        <v>1.73</v>
      </c>
      <c r="AB23" s="610">
        <v>3.44</v>
      </c>
      <c r="AC23" s="456">
        <v>1</v>
      </c>
      <c r="AD23" s="251">
        <v>1</v>
      </c>
      <c r="AE23" s="457">
        <v>1</v>
      </c>
      <c r="AF23" s="259">
        <v>1</v>
      </c>
      <c r="AG23" s="616" t="s">
        <v>2648</v>
      </c>
      <c r="AH23" s="264"/>
      <c r="AI23" s="264"/>
      <c r="AJ23" s="268"/>
    </row>
    <row r="24" spans="1:36" s="418" customFormat="1" ht="13.5" customHeight="1">
      <c r="A24" s="484" t="s">
        <v>2858</v>
      </c>
      <c r="B24" s="608">
        <v>35.7</v>
      </c>
      <c r="C24" s="254">
        <v>254</v>
      </c>
      <c r="D24" s="255">
        <v>88.9</v>
      </c>
      <c r="E24" s="255">
        <v>9.1</v>
      </c>
      <c r="F24" s="255">
        <v>13.6</v>
      </c>
      <c r="G24" s="255">
        <v>20.4</v>
      </c>
      <c r="H24" s="255">
        <v>10.2</v>
      </c>
      <c r="I24" s="251">
        <v>183</v>
      </c>
      <c r="J24" s="613">
        <v>45.35</v>
      </c>
      <c r="K24" s="609">
        <v>0.83</v>
      </c>
      <c r="L24" s="610">
        <v>23.32</v>
      </c>
      <c r="M24" s="258" t="s">
        <v>1860</v>
      </c>
      <c r="N24" s="608">
        <v>35.7</v>
      </c>
      <c r="O24" s="251">
        <v>4435</v>
      </c>
      <c r="P24" s="251">
        <v>349.2</v>
      </c>
      <c r="Q24" s="251">
        <v>416</v>
      </c>
      <c r="R24" s="251">
        <v>9.89</v>
      </c>
      <c r="S24" s="613">
        <v>24.65</v>
      </c>
      <c r="T24" s="611">
        <v>289</v>
      </c>
      <c r="U24" s="612">
        <v>44.1</v>
      </c>
      <c r="V24" s="251">
        <v>85.2</v>
      </c>
      <c r="W24" s="257">
        <v>2.53</v>
      </c>
      <c r="X24" s="612">
        <v>35.9</v>
      </c>
      <c r="Y24" s="612">
        <v>25.6</v>
      </c>
      <c r="Z24" s="612">
        <v>30</v>
      </c>
      <c r="AA24" s="610">
        <v>2.27</v>
      </c>
      <c r="AB24" s="610">
        <v>4.52</v>
      </c>
      <c r="AC24" s="456">
        <v>1</v>
      </c>
      <c r="AD24" s="251">
        <v>1</v>
      </c>
      <c r="AE24" s="457">
        <v>1</v>
      </c>
      <c r="AF24" s="259">
        <v>1</v>
      </c>
      <c r="AG24" s="616" t="s">
        <v>2648</v>
      </c>
      <c r="AH24" s="264"/>
      <c r="AI24" s="264"/>
      <c r="AJ24" s="268"/>
    </row>
    <row r="25" spans="1:36" s="418" customFormat="1" ht="13.5" customHeight="1">
      <c r="A25" s="484" t="s">
        <v>2859</v>
      </c>
      <c r="B25" s="608">
        <v>41.8</v>
      </c>
      <c r="C25" s="254">
        <v>304.8</v>
      </c>
      <c r="D25" s="255">
        <v>88.9</v>
      </c>
      <c r="E25" s="255">
        <v>10.2</v>
      </c>
      <c r="F25" s="255">
        <v>13.7</v>
      </c>
      <c r="G25" s="255">
        <v>25.7</v>
      </c>
      <c r="H25" s="255">
        <v>12.85</v>
      </c>
      <c r="I25" s="251">
        <v>227</v>
      </c>
      <c r="J25" s="613">
        <v>53</v>
      </c>
      <c r="K25" s="609">
        <v>0.93</v>
      </c>
      <c r="L25" s="610">
        <v>22.5</v>
      </c>
      <c r="M25" s="258" t="s">
        <v>1861</v>
      </c>
      <c r="N25" s="608">
        <v>41.8</v>
      </c>
      <c r="O25" s="251">
        <v>7036</v>
      </c>
      <c r="P25" s="251">
        <v>461.7</v>
      </c>
      <c r="Q25" s="251">
        <v>572</v>
      </c>
      <c r="R25" s="251">
        <v>11.52</v>
      </c>
      <c r="S25" s="613">
        <v>33.74</v>
      </c>
      <c r="T25" s="611">
        <v>304</v>
      </c>
      <c r="U25" s="251">
        <v>44.5</v>
      </c>
      <c r="V25" s="251">
        <v>92.9</v>
      </c>
      <c r="W25" s="613">
        <v>2.4</v>
      </c>
      <c r="X25" s="612">
        <v>39.6</v>
      </c>
      <c r="Y25" s="612">
        <v>39.9</v>
      </c>
      <c r="Z25" s="612">
        <v>57.2</v>
      </c>
      <c r="AA25" s="610">
        <v>2.1</v>
      </c>
      <c r="AB25" s="610">
        <v>4.19</v>
      </c>
      <c r="AC25" s="456">
        <v>1</v>
      </c>
      <c r="AD25" s="251">
        <v>1</v>
      </c>
      <c r="AE25" s="457">
        <v>1</v>
      </c>
      <c r="AF25" s="259">
        <v>1</v>
      </c>
      <c r="AG25" s="616" t="s">
        <v>2648</v>
      </c>
      <c r="AH25" s="264"/>
      <c r="AI25" s="264"/>
      <c r="AJ25" s="268"/>
    </row>
    <row r="26" spans="1:36" s="418" customFormat="1" ht="13.5" customHeight="1">
      <c r="A26" s="484" t="s">
        <v>2860</v>
      </c>
      <c r="B26" s="608">
        <v>46.2</v>
      </c>
      <c r="C26" s="254">
        <v>304.8</v>
      </c>
      <c r="D26" s="255">
        <v>101.6</v>
      </c>
      <c r="E26" s="255">
        <v>10.2</v>
      </c>
      <c r="F26" s="255">
        <v>14.8</v>
      </c>
      <c r="G26" s="255">
        <v>26.7</v>
      </c>
      <c r="H26" s="255">
        <v>13.35</v>
      </c>
      <c r="I26" s="251">
        <v>222</v>
      </c>
      <c r="J26" s="613">
        <v>58.1</v>
      </c>
      <c r="K26" s="609">
        <v>0.99</v>
      </c>
      <c r="L26" s="610">
        <v>21.62</v>
      </c>
      <c r="M26" s="258" t="s">
        <v>1862</v>
      </c>
      <c r="N26" s="608">
        <v>46.2</v>
      </c>
      <c r="O26" s="251">
        <v>8078</v>
      </c>
      <c r="P26" s="251">
        <v>530</v>
      </c>
      <c r="Q26" s="251">
        <v>652</v>
      </c>
      <c r="R26" s="251">
        <v>11.79</v>
      </c>
      <c r="S26" s="613">
        <v>34.17</v>
      </c>
      <c r="T26" s="611">
        <v>472</v>
      </c>
      <c r="U26" s="612">
        <v>61.7</v>
      </c>
      <c r="V26" s="251">
        <v>128</v>
      </c>
      <c r="W26" s="257">
        <v>2.85</v>
      </c>
      <c r="X26" s="612">
        <v>41.6</v>
      </c>
      <c r="Y26" s="612">
        <v>49.5</v>
      </c>
      <c r="Z26" s="612">
        <v>86.3</v>
      </c>
      <c r="AA26" s="610">
        <v>2.56</v>
      </c>
      <c r="AB26" s="610">
        <v>5.25</v>
      </c>
      <c r="AC26" s="456">
        <v>1</v>
      </c>
      <c r="AD26" s="251">
        <v>1</v>
      </c>
      <c r="AE26" s="457">
        <v>1</v>
      </c>
      <c r="AF26" s="259">
        <v>1</v>
      </c>
      <c r="AG26" s="616" t="s">
        <v>2648</v>
      </c>
      <c r="AH26" s="264"/>
      <c r="AI26" s="264"/>
      <c r="AJ26" s="268"/>
    </row>
    <row r="27" spans="1:36" s="418" customFormat="1" ht="13.5" customHeight="1">
      <c r="A27" s="484" t="s">
        <v>2861</v>
      </c>
      <c r="B27" s="608">
        <v>55</v>
      </c>
      <c r="C27" s="254">
        <v>381</v>
      </c>
      <c r="D27" s="255">
        <v>101.6</v>
      </c>
      <c r="E27" s="255">
        <v>10.4</v>
      </c>
      <c r="F27" s="255">
        <v>16.3</v>
      </c>
      <c r="G27" s="255">
        <v>28.2</v>
      </c>
      <c r="H27" s="255">
        <v>14.1</v>
      </c>
      <c r="I27" s="251">
        <v>292</v>
      </c>
      <c r="J27" s="613">
        <v>69.55</v>
      </c>
      <c r="K27" s="609">
        <v>1.14</v>
      </c>
      <c r="L27" s="610">
        <v>20.84</v>
      </c>
      <c r="M27" s="258" t="s">
        <v>1863</v>
      </c>
      <c r="N27" s="608">
        <v>55</v>
      </c>
      <c r="O27" s="251">
        <v>14730</v>
      </c>
      <c r="P27" s="251">
        <v>773.1</v>
      </c>
      <c r="Q27" s="251">
        <v>952</v>
      </c>
      <c r="R27" s="251">
        <v>14.55</v>
      </c>
      <c r="S27" s="613">
        <v>43.17</v>
      </c>
      <c r="T27" s="611">
        <v>546</v>
      </c>
      <c r="U27" s="612">
        <v>70.3</v>
      </c>
      <c r="V27" s="251">
        <v>145</v>
      </c>
      <c r="W27" s="613">
        <v>2.8</v>
      </c>
      <c r="X27" s="612">
        <v>44.1</v>
      </c>
      <c r="Y27" s="612">
        <v>62.8</v>
      </c>
      <c r="Z27" s="611">
        <v>157</v>
      </c>
      <c r="AA27" s="610">
        <v>2.43</v>
      </c>
      <c r="AB27" s="610">
        <v>4.99</v>
      </c>
      <c r="AC27" s="456">
        <v>1</v>
      </c>
      <c r="AD27" s="251">
        <v>1</v>
      </c>
      <c r="AE27" s="457">
        <v>1</v>
      </c>
      <c r="AF27" s="259">
        <v>2</v>
      </c>
      <c r="AG27" s="616" t="s">
        <v>2648</v>
      </c>
      <c r="AH27" s="264"/>
      <c r="AI27" s="264"/>
      <c r="AJ27" s="268"/>
    </row>
    <row r="28" spans="1:36" s="418" customFormat="1" ht="13.5" customHeight="1">
      <c r="A28" s="484" t="s">
        <v>2862</v>
      </c>
      <c r="B28" s="608">
        <v>65.5</v>
      </c>
      <c r="C28" s="254">
        <v>431.8</v>
      </c>
      <c r="D28" s="255">
        <v>101.6</v>
      </c>
      <c r="E28" s="255">
        <v>12.2</v>
      </c>
      <c r="F28" s="255">
        <v>16.8</v>
      </c>
      <c r="G28" s="255">
        <v>24</v>
      </c>
      <c r="H28" s="255">
        <v>12</v>
      </c>
      <c r="I28" s="251">
        <v>350</v>
      </c>
      <c r="J28" s="613">
        <v>82.37</v>
      </c>
      <c r="K28" s="609">
        <v>1.24</v>
      </c>
      <c r="L28" s="610">
        <v>19.13</v>
      </c>
      <c r="M28" s="258" t="s">
        <v>1808</v>
      </c>
      <c r="N28" s="608">
        <v>65.5</v>
      </c>
      <c r="O28" s="251">
        <v>20970</v>
      </c>
      <c r="P28" s="251">
        <v>971.2</v>
      </c>
      <c r="Q28" s="251">
        <v>1220</v>
      </c>
      <c r="R28" s="612">
        <v>16</v>
      </c>
      <c r="S28" s="613">
        <v>55.26</v>
      </c>
      <c r="T28" s="611">
        <v>599</v>
      </c>
      <c r="U28" s="612">
        <v>75.6</v>
      </c>
      <c r="V28" s="251">
        <v>153</v>
      </c>
      <c r="W28" s="613">
        <v>2.7</v>
      </c>
      <c r="X28" s="612">
        <v>44.1</v>
      </c>
      <c r="Y28" s="251">
        <v>74.4</v>
      </c>
      <c r="Z28" s="251">
        <v>222</v>
      </c>
      <c r="AA28" s="610">
        <v>2.27</v>
      </c>
      <c r="AB28" s="610">
        <v>4.53</v>
      </c>
      <c r="AC28" s="456">
        <v>1</v>
      </c>
      <c r="AD28" s="251">
        <v>1</v>
      </c>
      <c r="AE28" s="457">
        <v>1</v>
      </c>
      <c r="AF28" s="259">
        <v>2</v>
      </c>
      <c r="AG28" s="616" t="s">
        <v>2648</v>
      </c>
      <c r="AH28" s="264"/>
      <c r="AI28" s="264"/>
      <c r="AJ28" s="268"/>
    </row>
    <row r="29" spans="1:36" ht="13.5" customHeight="1">
      <c r="A29" s="488"/>
      <c r="B29" s="106"/>
      <c r="C29" s="106"/>
      <c r="D29" s="106"/>
      <c r="E29" s="106"/>
      <c r="F29" s="106"/>
      <c r="G29" s="114"/>
      <c r="H29" s="106"/>
      <c r="I29" s="106"/>
      <c r="J29" s="106"/>
      <c r="K29" s="106"/>
      <c r="L29" s="106"/>
      <c r="M29" s="320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</row>
    <row r="30" spans="1:36" ht="13.5" customHeight="1">
      <c r="A30" s="417"/>
      <c r="B30" s="322"/>
      <c r="C30" s="106"/>
      <c r="D30" s="106"/>
      <c r="E30" s="106"/>
      <c r="F30" s="106"/>
      <c r="G30" s="114"/>
      <c r="H30" s="106"/>
      <c r="I30" s="106"/>
      <c r="J30" s="106"/>
      <c r="K30" s="106"/>
      <c r="L30" s="106"/>
      <c r="M30" s="320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</row>
    <row r="31" spans="1:36" ht="13.5" customHeight="1">
      <c r="A31" s="417"/>
      <c r="B31" s="323"/>
      <c r="C31" s="106"/>
      <c r="D31" s="106"/>
      <c r="E31" s="106"/>
      <c r="F31" s="106"/>
      <c r="G31" s="114"/>
      <c r="H31" s="106"/>
      <c r="I31" s="106"/>
      <c r="J31" s="106"/>
      <c r="K31" s="106"/>
      <c r="L31" s="106"/>
      <c r="M31" s="320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</row>
    <row r="32" spans="1:2" ht="13.5" customHeight="1">
      <c r="A32" s="417"/>
      <c r="B32" s="323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</sheetData>
  <mergeCells count="19">
    <mergeCell ref="A1:T1"/>
    <mergeCell ref="A2:T2"/>
    <mergeCell ref="A3:T3"/>
    <mergeCell ref="O5:S5"/>
    <mergeCell ref="T5:W5"/>
    <mergeCell ref="O4:AB4"/>
    <mergeCell ref="X5:AB5"/>
    <mergeCell ref="A4:B5"/>
    <mergeCell ref="C4:I5"/>
    <mergeCell ref="K4:L5"/>
    <mergeCell ref="M4:N5"/>
    <mergeCell ref="AH6:AH10"/>
    <mergeCell ref="AI6:AI10"/>
    <mergeCell ref="AC6:AF6"/>
    <mergeCell ref="AC8:AD8"/>
    <mergeCell ref="AE8:AF8"/>
    <mergeCell ref="AC9:AD9"/>
    <mergeCell ref="AE9:AF9"/>
    <mergeCell ref="AG6:AG10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82"/>
  <headerFooter alignWithMargins="0">
    <oddFooter>&amp;L&amp;"Helvetica,Regular"&amp;8&amp;F
&amp;D&amp;R&amp;"Helvetica,Regular"&amp;8Profilés &amp;A
Page &amp;P/&amp;N</oddFooter>
  </headerFooter>
  <colBreaks count="1" manualBreakCount="1">
    <brk id="12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2"/>
  <sheetViews>
    <sheetView showGridLines="0" zoomScale="75" zoomScaleNormal="75" workbookViewId="0" topLeftCell="A1">
      <selection activeCell="AA5" sqref="AA5:AC5"/>
    </sheetView>
  </sheetViews>
  <sheetFormatPr defaultColWidth="9.00390625" defaultRowHeight="13.5" customHeight="1"/>
  <cols>
    <col min="1" max="1" width="14.25390625" style="234" customWidth="1"/>
    <col min="2" max="2" width="5.625" style="234" bestFit="1" customWidth="1"/>
    <col min="3" max="7" width="4.25390625" style="234" customWidth="1"/>
    <col min="8" max="8" width="6.625" style="234" customWidth="1"/>
    <col min="9" max="10" width="5.375" style="234" customWidth="1"/>
    <col min="11" max="11" width="3.875" style="234" customWidth="1"/>
    <col min="12" max="12" width="4.875" style="234" customWidth="1"/>
    <col min="13" max="13" width="5.125" style="234" customWidth="1"/>
    <col min="14" max="15" width="5.375" style="234" customWidth="1"/>
    <col min="16" max="16" width="16.375" style="416" customWidth="1"/>
    <col min="17" max="17" width="4.875" style="234" customWidth="1"/>
    <col min="18" max="18" width="7.00390625" style="234" bestFit="1" customWidth="1"/>
    <col min="19" max="19" width="6.375" style="234" bestFit="1" customWidth="1"/>
    <col min="20" max="20" width="6.00390625" style="234" bestFit="1" customWidth="1"/>
    <col min="21" max="21" width="4.125" style="234" customWidth="1"/>
    <col min="22" max="22" width="6.25390625" style="234" bestFit="1" customWidth="1"/>
    <col min="23" max="24" width="8.375" style="234" customWidth="1"/>
    <col min="25" max="25" width="7.875" style="234" bestFit="1" customWidth="1"/>
    <col min="26" max="26" width="5.375" style="234" customWidth="1"/>
    <col min="27" max="27" width="5.625" style="234" bestFit="1" customWidth="1"/>
    <col min="28" max="28" width="7.75390625" style="234" customWidth="1"/>
    <col min="29" max="29" width="6.875" style="234" customWidth="1"/>
    <col min="30" max="35" width="3.625" style="234" customWidth="1"/>
    <col min="36" max="38" width="2.75390625" style="234" customWidth="1"/>
    <col min="39" max="39" width="3.375" style="234" customWidth="1"/>
    <col min="40" max="16384" width="10.75390625" style="234" customWidth="1"/>
  </cols>
  <sheetData>
    <row r="1" spans="1:19" ht="57" customHeight="1">
      <c r="A1" s="1257" t="s">
        <v>2409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685"/>
    </row>
    <row r="2" spans="1:19" ht="59.25" customHeight="1">
      <c r="A2" s="1257" t="s">
        <v>944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</row>
    <row r="3" spans="1:19" ht="53.25" customHeight="1" thickBot="1">
      <c r="A3" s="1282" t="s">
        <v>945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</row>
    <row r="4" spans="1:29" ht="33.75" customHeight="1" thickBot="1" thickTop="1">
      <c r="A4" s="1131" t="s">
        <v>2154</v>
      </c>
      <c r="B4" s="1163"/>
      <c r="C4" s="1131" t="s">
        <v>2155</v>
      </c>
      <c r="D4" s="1173"/>
      <c r="E4" s="1173"/>
      <c r="F4" s="1173"/>
      <c r="G4" s="1163"/>
      <c r="H4" s="1252"/>
      <c r="I4" s="1240" t="s">
        <v>779</v>
      </c>
      <c r="J4" s="1173"/>
      <c r="K4" s="1173"/>
      <c r="L4" s="1173"/>
      <c r="M4" s="1163"/>
      <c r="N4" s="1131" t="s">
        <v>780</v>
      </c>
      <c r="O4" s="1163"/>
      <c r="P4" s="1131" t="s">
        <v>2154</v>
      </c>
      <c r="Q4" s="1173"/>
      <c r="R4" s="1240" t="s">
        <v>43</v>
      </c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63"/>
    </row>
    <row r="5" spans="1:29" ht="49.5" customHeight="1" thickBot="1" thickTop="1">
      <c r="A5" s="1164"/>
      <c r="B5" s="1165"/>
      <c r="C5" s="1164"/>
      <c r="D5" s="1167"/>
      <c r="E5" s="1167"/>
      <c r="F5" s="1167"/>
      <c r="G5" s="1165"/>
      <c r="H5" s="1253"/>
      <c r="I5" s="1164"/>
      <c r="J5" s="1167"/>
      <c r="K5" s="1167"/>
      <c r="L5" s="1167"/>
      <c r="M5" s="1165"/>
      <c r="N5" s="1164"/>
      <c r="O5" s="1165"/>
      <c r="P5" s="1164"/>
      <c r="Q5" s="1167"/>
      <c r="R5" s="1256" t="s">
        <v>758</v>
      </c>
      <c r="S5" s="1171"/>
      <c r="T5" s="1171"/>
      <c r="U5" s="1171"/>
      <c r="V5" s="1172"/>
      <c r="W5" s="1139" t="s">
        <v>1794</v>
      </c>
      <c r="X5" s="1254"/>
      <c r="Y5" s="1254"/>
      <c r="Z5" s="1255"/>
      <c r="AA5" s="1256"/>
      <c r="AB5" s="1171"/>
      <c r="AC5" s="1172"/>
    </row>
    <row r="6" spans="1:39" s="265" customFormat="1" ht="13.5" customHeight="1" thickTop="1">
      <c r="A6" s="327" t="s">
        <v>1304</v>
      </c>
      <c r="B6" s="328"/>
      <c r="C6" s="243"/>
      <c r="D6" s="243"/>
      <c r="E6" s="243"/>
      <c r="F6" s="243"/>
      <c r="G6" s="244"/>
      <c r="H6" s="244"/>
      <c r="I6" s="243"/>
      <c r="J6" s="243"/>
      <c r="K6" s="243"/>
      <c r="L6" s="243"/>
      <c r="M6" s="244"/>
      <c r="N6" s="243"/>
      <c r="O6" s="243"/>
      <c r="P6" s="425" t="s">
        <v>1305</v>
      </c>
      <c r="Q6" s="328"/>
      <c r="R6" s="243"/>
      <c r="S6" s="243"/>
      <c r="T6" s="243"/>
      <c r="U6" s="243"/>
      <c r="V6" s="244"/>
      <c r="W6" s="243"/>
      <c r="X6" s="243"/>
      <c r="Y6" s="243"/>
      <c r="Z6" s="244"/>
      <c r="AA6" s="243"/>
      <c r="AB6" s="243"/>
      <c r="AC6" s="330"/>
      <c r="AD6" s="1283" t="s">
        <v>2149</v>
      </c>
      <c r="AE6" s="1284"/>
      <c r="AF6" s="1284"/>
      <c r="AG6" s="1284"/>
      <c r="AH6" s="1284"/>
      <c r="AI6" s="1285"/>
      <c r="AJ6" s="1077" t="s">
        <v>77</v>
      </c>
      <c r="AK6" s="1083" t="s">
        <v>78</v>
      </c>
      <c r="AL6" s="1083"/>
      <c r="AM6" s="245"/>
    </row>
    <row r="7" spans="1:39" s="265" customFormat="1" ht="13.5" customHeight="1">
      <c r="A7" s="335"/>
      <c r="B7" s="336"/>
      <c r="C7" s="245"/>
      <c r="D7" s="245"/>
      <c r="E7" s="245"/>
      <c r="F7" s="245"/>
      <c r="G7" s="246"/>
      <c r="H7" s="246"/>
      <c r="I7" s="245"/>
      <c r="J7" s="245"/>
      <c r="K7" s="245"/>
      <c r="L7" s="245"/>
      <c r="M7" s="246"/>
      <c r="N7" s="245"/>
      <c r="O7" s="245"/>
      <c r="P7" s="426"/>
      <c r="Q7" s="336"/>
      <c r="R7" s="245"/>
      <c r="S7" s="245"/>
      <c r="T7" s="245"/>
      <c r="U7" s="245"/>
      <c r="V7" s="246"/>
      <c r="W7" s="245"/>
      <c r="X7" s="245"/>
      <c r="Y7" s="245"/>
      <c r="Z7" s="246"/>
      <c r="AA7" s="245"/>
      <c r="AB7" s="245"/>
      <c r="AC7" s="304"/>
      <c r="AD7" s="427"/>
      <c r="AE7" s="428"/>
      <c r="AF7" s="429"/>
      <c r="AG7" s="428"/>
      <c r="AH7" s="428"/>
      <c r="AI7" s="430"/>
      <c r="AJ7" s="1077"/>
      <c r="AK7" s="1083"/>
      <c r="AL7" s="1083"/>
      <c r="AM7" s="431"/>
    </row>
    <row r="8" spans="1:39" s="265" customFormat="1" ht="13.5" customHeight="1">
      <c r="A8" s="335"/>
      <c r="B8" s="336" t="s">
        <v>400</v>
      </c>
      <c r="C8" s="245" t="s">
        <v>401</v>
      </c>
      <c r="D8" s="245" t="s">
        <v>402</v>
      </c>
      <c r="E8" s="245" t="s">
        <v>795</v>
      </c>
      <c r="F8" s="245" t="s">
        <v>796</v>
      </c>
      <c r="G8" s="246" t="s">
        <v>405</v>
      </c>
      <c r="H8" s="246" t="s">
        <v>406</v>
      </c>
      <c r="I8" s="245" t="s">
        <v>797</v>
      </c>
      <c r="J8" s="245" t="s">
        <v>408</v>
      </c>
      <c r="K8" s="245" t="s">
        <v>409</v>
      </c>
      <c r="L8" s="342" t="s">
        <v>798</v>
      </c>
      <c r="M8" s="246" t="s">
        <v>2295</v>
      </c>
      <c r="N8" s="245" t="s">
        <v>2296</v>
      </c>
      <c r="O8" s="245" t="s">
        <v>2297</v>
      </c>
      <c r="P8" s="426"/>
      <c r="Q8" s="336" t="s">
        <v>400</v>
      </c>
      <c r="R8" s="245" t="s">
        <v>2298</v>
      </c>
      <c r="S8" s="245" t="s">
        <v>2299</v>
      </c>
      <c r="T8" s="245" t="s">
        <v>1179</v>
      </c>
      <c r="U8" s="245" t="s">
        <v>2300</v>
      </c>
      <c r="V8" s="246" t="s">
        <v>2301</v>
      </c>
      <c r="W8" s="245" t="s">
        <v>2302</v>
      </c>
      <c r="X8" s="245" t="s">
        <v>1814</v>
      </c>
      <c r="Y8" s="245" t="s">
        <v>1180</v>
      </c>
      <c r="Z8" s="246" t="s">
        <v>623</v>
      </c>
      <c r="AA8" s="245" t="s">
        <v>624</v>
      </c>
      <c r="AB8" s="245" t="s">
        <v>625</v>
      </c>
      <c r="AC8" s="304" t="s">
        <v>1466</v>
      </c>
      <c r="AD8" s="432"/>
      <c r="AE8" s="245" t="s">
        <v>423</v>
      </c>
      <c r="AF8" s="246"/>
      <c r="AG8" s="245"/>
      <c r="AH8" s="245" t="s">
        <v>423</v>
      </c>
      <c r="AI8" s="304"/>
      <c r="AJ8" s="1077"/>
      <c r="AK8" s="1083"/>
      <c r="AL8" s="1083"/>
      <c r="AM8" s="245"/>
    </row>
    <row r="9" spans="1:39" s="265" customFormat="1" ht="13.5" customHeight="1">
      <c r="A9" s="335"/>
      <c r="B9" s="336" t="s">
        <v>2371</v>
      </c>
      <c r="C9" s="245" t="s">
        <v>2372</v>
      </c>
      <c r="D9" s="245" t="s">
        <v>2373</v>
      </c>
      <c r="E9" s="245" t="s">
        <v>2373</v>
      </c>
      <c r="F9" s="245" t="s">
        <v>2373</v>
      </c>
      <c r="G9" s="246" t="s">
        <v>2373</v>
      </c>
      <c r="H9" s="246" t="s">
        <v>1348</v>
      </c>
      <c r="I9" s="245" t="s">
        <v>2373</v>
      </c>
      <c r="J9" s="245" t="s">
        <v>2373</v>
      </c>
      <c r="K9" s="245"/>
      <c r="L9" s="245" t="s">
        <v>2373</v>
      </c>
      <c r="M9" s="246" t="s">
        <v>2373</v>
      </c>
      <c r="N9" s="245" t="s">
        <v>2381</v>
      </c>
      <c r="O9" s="245" t="s">
        <v>2382</v>
      </c>
      <c r="P9" s="426"/>
      <c r="Q9" s="364" t="s">
        <v>1138</v>
      </c>
      <c r="R9" s="245" t="s">
        <v>1228</v>
      </c>
      <c r="S9" s="245" t="s">
        <v>1350</v>
      </c>
      <c r="T9" s="245" t="s">
        <v>1350</v>
      </c>
      <c r="U9" s="245" t="s">
        <v>2373</v>
      </c>
      <c r="V9" s="246" t="s">
        <v>1348</v>
      </c>
      <c r="W9" s="245" t="s">
        <v>1351</v>
      </c>
      <c r="X9" s="245" t="s">
        <v>1350</v>
      </c>
      <c r="Y9" s="245" t="s">
        <v>1350</v>
      </c>
      <c r="Z9" s="246" t="s">
        <v>2373</v>
      </c>
      <c r="AA9" s="245" t="s">
        <v>2373</v>
      </c>
      <c r="AB9" s="245" t="s">
        <v>1351</v>
      </c>
      <c r="AC9" s="304" t="s">
        <v>1229</v>
      </c>
      <c r="AD9" s="433"/>
      <c r="AE9" s="434" t="s">
        <v>2377</v>
      </c>
      <c r="AF9" s="435"/>
      <c r="AG9" s="434"/>
      <c r="AH9" s="434" t="s">
        <v>2378</v>
      </c>
      <c r="AI9" s="436"/>
      <c r="AJ9" s="1077"/>
      <c r="AK9" s="1083"/>
      <c r="AL9" s="1083"/>
      <c r="AM9" s="245"/>
    </row>
    <row r="10" spans="1:39" s="265" customFormat="1" ht="13.5" customHeight="1" thickBot="1">
      <c r="A10" s="347"/>
      <c r="B10" s="348"/>
      <c r="C10" s="247"/>
      <c r="D10" s="247"/>
      <c r="E10" s="247"/>
      <c r="F10" s="247"/>
      <c r="G10" s="248"/>
      <c r="H10" s="656" t="s">
        <v>2863</v>
      </c>
      <c r="I10" s="247"/>
      <c r="J10" s="247"/>
      <c r="K10" s="247"/>
      <c r="L10" s="247"/>
      <c r="M10" s="248"/>
      <c r="N10" s="247"/>
      <c r="O10" s="247"/>
      <c r="P10" s="349"/>
      <c r="Q10" s="248"/>
      <c r="R10" s="659" t="s">
        <v>2864</v>
      </c>
      <c r="S10" s="659" t="s">
        <v>1447</v>
      </c>
      <c r="T10" s="659" t="s">
        <v>1447</v>
      </c>
      <c r="U10" s="659" t="s">
        <v>1798</v>
      </c>
      <c r="V10" s="660" t="s">
        <v>2863</v>
      </c>
      <c r="W10" s="659" t="s">
        <v>2864</v>
      </c>
      <c r="X10" s="659" t="s">
        <v>1447</v>
      </c>
      <c r="Y10" s="659" t="s">
        <v>1447</v>
      </c>
      <c r="Z10" s="660" t="s">
        <v>1798</v>
      </c>
      <c r="AA10" s="247"/>
      <c r="AB10" s="659" t="s">
        <v>2864</v>
      </c>
      <c r="AC10" s="658" t="s">
        <v>1448</v>
      </c>
      <c r="AD10" s="248" t="s">
        <v>2151</v>
      </c>
      <c r="AE10" s="348" t="s">
        <v>2152</v>
      </c>
      <c r="AF10" s="348" t="s">
        <v>2153</v>
      </c>
      <c r="AG10" s="348" t="s">
        <v>2151</v>
      </c>
      <c r="AH10" s="348" t="s">
        <v>2152</v>
      </c>
      <c r="AI10" s="437" t="s">
        <v>2153</v>
      </c>
      <c r="AJ10" s="1078"/>
      <c r="AK10" s="1084"/>
      <c r="AL10" s="1084"/>
      <c r="AM10" s="245"/>
    </row>
    <row r="11" spans="1:39" s="438" customFormat="1" ht="13.5" customHeight="1" thickTop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</row>
    <row r="12" spans="1:39" s="250" customFormat="1" ht="13.5" customHeight="1">
      <c r="A12" s="590" t="s">
        <v>79</v>
      </c>
      <c r="B12" s="227">
        <v>19.3</v>
      </c>
      <c r="C12" s="228">
        <v>106</v>
      </c>
      <c r="D12" s="228">
        <v>103</v>
      </c>
      <c r="E12" s="228">
        <v>7.1</v>
      </c>
      <c r="F12" s="228">
        <v>8.8</v>
      </c>
      <c r="G12" s="228">
        <v>6</v>
      </c>
      <c r="H12" s="661">
        <v>24.7</v>
      </c>
      <c r="I12" s="228">
        <v>88.4</v>
      </c>
      <c r="J12" s="228">
        <v>76.4</v>
      </c>
      <c r="K12" s="228" t="s">
        <v>627</v>
      </c>
      <c r="L12" s="228" t="s">
        <v>627</v>
      </c>
      <c r="M12" s="231" t="s">
        <v>627</v>
      </c>
      <c r="N12" s="228">
        <v>0.599</v>
      </c>
      <c r="O12" s="594">
        <v>30.9</v>
      </c>
      <c r="P12" s="229" t="s">
        <v>2031</v>
      </c>
      <c r="Q12" s="231">
        <v>13</v>
      </c>
      <c r="R12" s="228">
        <v>475.9</v>
      </c>
      <c r="S12" s="228">
        <v>89.79</v>
      </c>
      <c r="T12" s="228">
        <v>103.3</v>
      </c>
      <c r="U12" s="594">
        <v>4.39</v>
      </c>
      <c r="V12" s="231">
        <v>8.27</v>
      </c>
      <c r="W12" s="228">
        <v>160.6</v>
      </c>
      <c r="X12" s="228">
        <v>31.19</v>
      </c>
      <c r="Y12" s="228">
        <v>47.94</v>
      </c>
      <c r="Z12" s="595">
        <v>2.55</v>
      </c>
      <c r="AA12" s="228">
        <v>31.73</v>
      </c>
      <c r="AB12" s="228">
        <v>6.52</v>
      </c>
      <c r="AC12" s="232">
        <v>3.79</v>
      </c>
      <c r="AD12" s="228">
        <v>1</v>
      </c>
      <c r="AE12" s="228">
        <v>1</v>
      </c>
      <c r="AF12" s="231" t="s">
        <v>627</v>
      </c>
      <c r="AG12" s="228">
        <v>1</v>
      </c>
      <c r="AH12" s="228">
        <v>1</v>
      </c>
      <c r="AI12" s="232" t="s">
        <v>627</v>
      </c>
      <c r="AJ12" s="596" t="s">
        <v>2648</v>
      </c>
      <c r="AK12" s="227"/>
      <c r="AL12" s="227"/>
      <c r="AM12" s="233"/>
    </row>
    <row r="13" spans="1:39" ht="13.5" customHeight="1">
      <c r="A13" s="272" t="s">
        <v>80</v>
      </c>
      <c r="B13" s="235">
        <v>23.8</v>
      </c>
      <c r="C13" s="236">
        <v>127</v>
      </c>
      <c r="D13" s="237">
        <v>127</v>
      </c>
      <c r="E13" s="237">
        <v>6.1</v>
      </c>
      <c r="F13" s="237">
        <v>9.1</v>
      </c>
      <c r="G13" s="238">
        <v>8</v>
      </c>
      <c r="H13" s="661">
        <v>30.4</v>
      </c>
      <c r="I13" s="228">
        <v>108.8</v>
      </c>
      <c r="J13" s="228">
        <v>92.8</v>
      </c>
      <c r="K13" s="228" t="s">
        <v>629</v>
      </c>
      <c r="L13" s="228">
        <v>60</v>
      </c>
      <c r="M13" s="231">
        <v>70</v>
      </c>
      <c r="N13" s="228">
        <v>0.736</v>
      </c>
      <c r="O13" s="594">
        <v>30.95</v>
      </c>
      <c r="P13" s="239" t="s">
        <v>2032</v>
      </c>
      <c r="Q13" s="231">
        <v>16</v>
      </c>
      <c r="R13" s="228">
        <v>885.5</v>
      </c>
      <c r="S13" s="228">
        <v>139.5</v>
      </c>
      <c r="T13" s="228">
        <v>157.2</v>
      </c>
      <c r="U13" s="594">
        <v>5.41</v>
      </c>
      <c r="V13" s="595">
        <v>9.2</v>
      </c>
      <c r="W13" s="600">
        <v>311</v>
      </c>
      <c r="X13" s="228">
        <v>48.98</v>
      </c>
      <c r="Y13" s="228">
        <v>74.66</v>
      </c>
      <c r="Z13" s="595">
        <v>3.2</v>
      </c>
      <c r="AA13" s="228">
        <v>33.67</v>
      </c>
      <c r="AB13" s="594">
        <v>8.1</v>
      </c>
      <c r="AC13" s="662">
        <v>10.8</v>
      </c>
      <c r="AD13" s="228">
        <v>1</v>
      </c>
      <c r="AE13" s="228">
        <v>1</v>
      </c>
      <c r="AF13" s="231" t="s">
        <v>627</v>
      </c>
      <c r="AG13" s="228">
        <v>1</v>
      </c>
      <c r="AH13" s="228">
        <v>1</v>
      </c>
      <c r="AI13" s="232" t="s">
        <v>627</v>
      </c>
      <c r="AJ13" s="597" t="s">
        <v>2648</v>
      </c>
      <c r="AK13" s="235"/>
      <c r="AL13" s="235"/>
      <c r="AM13" s="233"/>
    </row>
    <row r="14" spans="1:39" ht="13.5" customHeight="1">
      <c r="A14" s="272" t="s">
        <v>81</v>
      </c>
      <c r="B14" s="235">
        <v>28.1</v>
      </c>
      <c r="C14" s="236">
        <v>131</v>
      </c>
      <c r="D14" s="237">
        <v>128</v>
      </c>
      <c r="E14" s="237">
        <v>6.9</v>
      </c>
      <c r="F14" s="237">
        <v>10.9</v>
      </c>
      <c r="G14" s="238">
        <v>8</v>
      </c>
      <c r="H14" s="661">
        <v>35.9</v>
      </c>
      <c r="I14" s="228">
        <v>109.2</v>
      </c>
      <c r="J14" s="228">
        <v>93.2</v>
      </c>
      <c r="K14" s="228" t="s">
        <v>629</v>
      </c>
      <c r="L14" s="228">
        <v>62</v>
      </c>
      <c r="M14" s="231">
        <v>70</v>
      </c>
      <c r="N14" s="228">
        <v>0.747</v>
      </c>
      <c r="O14" s="594">
        <v>26.46</v>
      </c>
      <c r="P14" s="239" t="s">
        <v>2033</v>
      </c>
      <c r="Q14" s="231">
        <v>19</v>
      </c>
      <c r="R14" s="228">
        <v>1099</v>
      </c>
      <c r="S14" s="228">
        <v>167.7</v>
      </c>
      <c r="T14" s="228">
        <v>190.9</v>
      </c>
      <c r="U14" s="594">
        <v>5.53</v>
      </c>
      <c r="V14" s="231">
        <v>10.53</v>
      </c>
      <c r="W14" s="228">
        <v>381.4</v>
      </c>
      <c r="X14" s="594">
        <v>59.6</v>
      </c>
      <c r="Y14" s="228">
        <v>90.86</v>
      </c>
      <c r="Z14" s="595">
        <v>3.26</v>
      </c>
      <c r="AA14" s="228">
        <v>38.03</v>
      </c>
      <c r="AB14" s="228">
        <v>13.33</v>
      </c>
      <c r="AC14" s="232">
        <v>13.74</v>
      </c>
      <c r="AD14" s="228">
        <v>1</v>
      </c>
      <c r="AE14" s="228">
        <v>1</v>
      </c>
      <c r="AF14" s="231" t="s">
        <v>627</v>
      </c>
      <c r="AG14" s="228">
        <v>1</v>
      </c>
      <c r="AH14" s="228">
        <v>1</v>
      </c>
      <c r="AI14" s="232" t="s">
        <v>627</v>
      </c>
      <c r="AJ14" s="597" t="s">
        <v>2648</v>
      </c>
      <c r="AK14" s="235"/>
      <c r="AL14" s="235"/>
      <c r="AM14" s="233"/>
    </row>
    <row r="15" spans="1:39" ht="13.5" customHeight="1">
      <c r="A15" s="272" t="s">
        <v>82</v>
      </c>
      <c r="B15" s="235">
        <v>13.5</v>
      </c>
      <c r="C15" s="236">
        <v>150</v>
      </c>
      <c r="D15" s="237">
        <v>100</v>
      </c>
      <c r="E15" s="237">
        <v>4.3</v>
      </c>
      <c r="F15" s="237">
        <v>5.5</v>
      </c>
      <c r="G15" s="238">
        <v>6</v>
      </c>
      <c r="H15" s="661">
        <v>17.3</v>
      </c>
      <c r="I15" s="228">
        <v>139</v>
      </c>
      <c r="J15" s="228">
        <v>127</v>
      </c>
      <c r="K15" s="228" t="s">
        <v>627</v>
      </c>
      <c r="L15" s="228" t="s">
        <v>627</v>
      </c>
      <c r="M15" s="231" t="s">
        <v>627</v>
      </c>
      <c r="N15" s="228">
        <v>0.681</v>
      </c>
      <c r="O15" s="594">
        <v>50.11</v>
      </c>
      <c r="P15" s="239" t="s">
        <v>605</v>
      </c>
      <c r="Q15" s="231">
        <v>9</v>
      </c>
      <c r="R15" s="228">
        <v>685.5</v>
      </c>
      <c r="S15" s="594">
        <v>91.4</v>
      </c>
      <c r="T15" s="228">
        <v>102.4</v>
      </c>
      <c r="U15" s="594">
        <v>6.29</v>
      </c>
      <c r="V15" s="231">
        <v>7.21</v>
      </c>
      <c r="W15" s="594">
        <v>91.8</v>
      </c>
      <c r="X15" s="228">
        <v>18.36</v>
      </c>
      <c r="Y15" s="228">
        <v>28.26</v>
      </c>
      <c r="Z15" s="595">
        <v>2.3</v>
      </c>
      <c r="AA15" s="228">
        <v>22.35</v>
      </c>
      <c r="AB15" s="228">
        <v>1.74</v>
      </c>
      <c r="AC15" s="232">
        <v>4.79</v>
      </c>
      <c r="AD15" s="228">
        <v>1</v>
      </c>
      <c r="AE15" s="228">
        <v>3</v>
      </c>
      <c r="AF15" s="231" t="s">
        <v>627</v>
      </c>
      <c r="AG15" s="228">
        <v>1</v>
      </c>
      <c r="AH15" s="228">
        <v>3</v>
      </c>
      <c r="AI15" s="232" t="s">
        <v>627</v>
      </c>
      <c r="AJ15" s="597" t="s">
        <v>2648</v>
      </c>
      <c r="AK15" s="235"/>
      <c r="AL15" s="235"/>
      <c r="AM15" s="233"/>
    </row>
    <row r="16" spans="1:39" ht="13.5" customHeight="1">
      <c r="A16" s="272" t="s">
        <v>83</v>
      </c>
      <c r="B16" s="598">
        <v>18</v>
      </c>
      <c r="C16" s="236">
        <v>153</v>
      </c>
      <c r="D16" s="237">
        <v>102</v>
      </c>
      <c r="E16" s="237">
        <v>5.8</v>
      </c>
      <c r="F16" s="237">
        <v>7.1</v>
      </c>
      <c r="G16" s="238">
        <v>6</v>
      </c>
      <c r="H16" s="661">
        <v>22.9</v>
      </c>
      <c r="I16" s="228">
        <v>138.4</v>
      </c>
      <c r="J16" s="228">
        <v>126.4</v>
      </c>
      <c r="K16" s="228" t="s">
        <v>627</v>
      </c>
      <c r="L16" s="228" t="s">
        <v>627</v>
      </c>
      <c r="M16" s="231" t="s">
        <v>627</v>
      </c>
      <c r="N16" s="228">
        <v>0.692</v>
      </c>
      <c r="O16" s="594">
        <v>37.86</v>
      </c>
      <c r="P16" s="239" t="s">
        <v>606</v>
      </c>
      <c r="Q16" s="231">
        <v>12</v>
      </c>
      <c r="R16" s="228">
        <v>915.9</v>
      </c>
      <c r="S16" s="228">
        <v>122.1</v>
      </c>
      <c r="T16" s="228">
        <v>138.6</v>
      </c>
      <c r="U16" s="594">
        <v>6.33</v>
      </c>
      <c r="V16" s="231">
        <v>9.69</v>
      </c>
      <c r="W16" s="228">
        <v>125.9</v>
      </c>
      <c r="X16" s="228">
        <v>25.37</v>
      </c>
      <c r="Y16" s="228">
        <v>39.29</v>
      </c>
      <c r="Z16" s="595">
        <v>2.36</v>
      </c>
      <c r="AA16" s="228">
        <v>27.47</v>
      </c>
      <c r="AB16" s="228">
        <v>3.86</v>
      </c>
      <c r="AC16" s="232">
        <v>6.68</v>
      </c>
      <c r="AD16" s="228">
        <v>1</v>
      </c>
      <c r="AE16" s="228">
        <v>1</v>
      </c>
      <c r="AF16" s="231" t="s">
        <v>627</v>
      </c>
      <c r="AG16" s="228">
        <v>1</v>
      </c>
      <c r="AH16" s="228">
        <v>1</v>
      </c>
      <c r="AI16" s="232" t="s">
        <v>627</v>
      </c>
      <c r="AJ16" s="597" t="s">
        <v>2648</v>
      </c>
      <c r="AK16" s="235"/>
      <c r="AL16" s="235"/>
      <c r="AM16" s="233"/>
    </row>
    <row r="17" spans="1:39" ht="13.5" customHeight="1">
      <c r="A17" s="272" t="s">
        <v>84</v>
      </c>
      <c r="B17" s="598">
        <v>24</v>
      </c>
      <c r="C17" s="236">
        <v>160</v>
      </c>
      <c r="D17" s="237">
        <v>102</v>
      </c>
      <c r="E17" s="237">
        <v>6.6</v>
      </c>
      <c r="F17" s="237">
        <v>10.3</v>
      </c>
      <c r="G17" s="238">
        <v>6</v>
      </c>
      <c r="H17" s="661">
        <v>30.6</v>
      </c>
      <c r="I17" s="228">
        <v>139.4</v>
      </c>
      <c r="J17" s="228">
        <v>127.4</v>
      </c>
      <c r="K17" s="228" t="s">
        <v>627</v>
      </c>
      <c r="L17" s="228" t="s">
        <v>627</v>
      </c>
      <c r="M17" s="231" t="s">
        <v>627</v>
      </c>
      <c r="N17" s="228">
        <v>0.704</v>
      </c>
      <c r="O17" s="594">
        <v>29.4</v>
      </c>
      <c r="P17" s="239" t="s">
        <v>607</v>
      </c>
      <c r="Q17" s="231">
        <v>16</v>
      </c>
      <c r="R17" s="228">
        <v>1342</v>
      </c>
      <c r="S17" s="228">
        <v>167.8</v>
      </c>
      <c r="T17" s="228">
        <v>191.5</v>
      </c>
      <c r="U17" s="594">
        <v>6.63</v>
      </c>
      <c r="V17" s="231">
        <v>11.43</v>
      </c>
      <c r="W17" s="228">
        <v>182.6</v>
      </c>
      <c r="X17" s="594">
        <v>35.8</v>
      </c>
      <c r="Y17" s="228">
        <v>55.24</v>
      </c>
      <c r="Z17" s="595">
        <v>2.45</v>
      </c>
      <c r="AA17" s="228">
        <v>34.23</v>
      </c>
      <c r="AB17" s="228">
        <v>9.35</v>
      </c>
      <c r="AC17" s="232">
        <v>10.21</v>
      </c>
      <c r="AD17" s="228">
        <v>1</v>
      </c>
      <c r="AE17" s="228">
        <v>1</v>
      </c>
      <c r="AF17" s="231" t="s">
        <v>627</v>
      </c>
      <c r="AG17" s="228">
        <v>1</v>
      </c>
      <c r="AH17" s="228">
        <v>1</v>
      </c>
      <c r="AI17" s="232" t="s">
        <v>627</v>
      </c>
      <c r="AJ17" s="597" t="s">
        <v>2648</v>
      </c>
      <c r="AK17" s="235"/>
      <c r="AL17" s="235"/>
      <c r="AM17" s="233"/>
    </row>
    <row r="18" spans="1:39" ht="13.5" customHeight="1">
      <c r="A18" s="272" t="s">
        <v>85</v>
      </c>
      <c r="B18" s="235">
        <v>22.5</v>
      </c>
      <c r="C18" s="236">
        <v>152</v>
      </c>
      <c r="D18" s="237">
        <v>152</v>
      </c>
      <c r="E18" s="237">
        <v>5.8</v>
      </c>
      <c r="F18" s="237">
        <v>6.6</v>
      </c>
      <c r="G18" s="238">
        <v>6</v>
      </c>
      <c r="H18" s="661">
        <v>28.6</v>
      </c>
      <c r="I18" s="228">
        <v>138.8</v>
      </c>
      <c r="J18" s="228">
        <v>126.8</v>
      </c>
      <c r="K18" s="228" t="s">
        <v>630</v>
      </c>
      <c r="L18" s="228">
        <v>70</v>
      </c>
      <c r="M18" s="231">
        <v>82</v>
      </c>
      <c r="N18" s="592">
        <v>0.89</v>
      </c>
      <c r="O18" s="594">
        <v>39.81</v>
      </c>
      <c r="P18" s="239" t="s">
        <v>608</v>
      </c>
      <c r="Q18" s="231">
        <v>15</v>
      </c>
      <c r="R18" s="228">
        <v>1206</v>
      </c>
      <c r="S18" s="228">
        <v>158.6</v>
      </c>
      <c r="T18" s="228">
        <v>176.1</v>
      </c>
      <c r="U18" s="594">
        <v>6.51</v>
      </c>
      <c r="V18" s="231">
        <v>9.59</v>
      </c>
      <c r="W18" s="228">
        <v>386.6</v>
      </c>
      <c r="X18" s="228">
        <v>50.87</v>
      </c>
      <c r="Y18" s="228">
        <v>77.56</v>
      </c>
      <c r="Z18" s="595">
        <v>3.68</v>
      </c>
      <c r="AA18" s="228">
        <v>26.07</v>
      </c>
      <c r="AB18" s="228">
        <v>4.34</v>
      </c>
      <c r="AC18" s="232">
        <v>20.42</v>
      </c>
      <c r="AD18" s="228">
        <v>3</v>
      </c>
      <c r="AE18" s="228">
        <v>3</v>
      </c>
      <c r="AF18" s="231" t="s">
        <v>627</v>
      </c>
      <c r="AG18" s="228">
        <v>3</v>
      </c>
      <c r="AH18" s="228">
        <v>3</v>
      </c>
      <c r="AI18" s="232" t="s">
        <v>627</v>
      </c>
      <c r="AJ18" s="597" t="s">
        <v>2648</v>
      </c>
      <c r="AK18" s="235"/>
      <c r="AL18" s="235"/>
      <c r="AM18" s="233"/>
    </row>
    <row r="19" spans="1:39" ht="13.5" customHeight="1">
      <c r="A19" s="272" t="s">
        <v>86</v>
      </c>
      <c r="B19" s="235">
        <v>29.8</v>
      </c>
      <c r="C19" s="236">
        <v>157</v>
      </c>
      <c r="D19" s="237">
        <v>153</v>
      </c>
      <c r="E19" s="237">
        <v>6.6</v>
      </c>
      <c r="F19" s="237">
        <v>9.3</v>
      </c>
      <c r="G19" s="238">
        <v>6</v>
      </c>
      <c r="H19" s="661">
        <v>37.9</v>
      </c>
      <c r="I19" s="228">
        <v>138.4</v>
      </c>
      <c r="J19" s="228">
        <v>126.4</v>
      </c>
      <c r="K19" s="228" t="s">
        <v>630</v>
      </c>
      <c r="L19" s="228">
        <v>72</v>
      </c>
      <c r="M19" s="231">
        <v>84</v>
      </c>
      <c r="N19" s="228">
        <v>0.902</v>
      </c>
      <c r="O19" s="594">
        <v>30.33</v>
      </c>
      <c r="P19" s="239" t="s">
        <v>609</v>
      </c>
      <c r="Q19" s="231">
        <v>20</v>
      </c>
      <c r="R19" s="228">
        <v>1714</v>
      </c>
      <c r="S19" s="228">
        <v>218.4</v>
      </c>
      <c r="T19" s="228">
        <v>243.9</v>
      </c>
      <c r="U19" s="594">
        <v>6.73</v>
      </c>
      <c r="V19" s="231">
        <v>11.17</v>
      </c>
      <c r="W19" s="228">
        <v>555.5</v>
      </c>
      <c r="X19" s="228">
        <v>72.62</v>
      </c>
      <c r="Y19" s="228">
        <v>110.5</v>
      </c>
      <c r="Z19" s="595">
        <v>3.83</v>
      </c>
      <c r="AA19" s="228">
        <v>32.23</v>
      </c>
      <c r="AB19" s="228">
        <v>10.16</v>
      </c>
      <c r="AC19" s="232">
        <v>30.28</v>
      </c>
      <c r="AD19" s="228">
        <v>1</v>
      </c>
      <c r="AE19" s="228">
        <v>2</v>
      </c>
      <c r="AF19" s="231" t="s">
        <v>627</v>
      </c>
      <c r="AG19" s="228">
        <v>1</v>
      </c>
      <c r="AH19" s="228">
        <v>2</v>
      </c>
      <c r="AI19" s="232" t="s">
        <v>627</v>
      </c>
      <c r="AJ19" s="597" t="s">
        <v>2648</v>
      </c>
      <c r="AK19" s="235"/>
      <c r="AL19" s="235"/>
      <c r="AM19" s="233"/>
    </row>
    <row r="20" spans="1:39" ht="13.5" customHeight="1">
      <c r="A20" s="272" t="s">
        <v>87</v>
      </c>
      <c r="B20" s="235">
        <v>37.1</v>
      </c>
      <c r="C20" s="236">
        <v>162</v>
      </c>
      <c r="D20" s="237">
        <v>154</v>
      </c>
      <c r="E20" s="237">
        <v>8.1</v>
      </c>
      <c r="F20" s="237">
        <v>11.6</v>
      </c>
      <c r="G20" s="238">
        <v>6</v>
      </c>
      <c r="H20" s="661">
        <v>47.4</v>
      </c>
      <c r="I20" s="228">
        <v>138.8</v>
      </c>
      <c r="J20" s="228">
        <v>126.8</v>
      </c>
      <c r="K20" s="228" t="s">
        <v>630</v>
      </c>
      <c r="L20" s="228">
        <v>74</v>
      </c>
      <c r="M20" s="231">
        <v>84</v>
      </c>
      <c r="N20" s="228">
        <v>0.913</v>
      </c>
      <c r="O20" s="594">
        <v>24.59</v>
      </c>
      <c r="P20" s="239" t="s">
        <v>610</v>
      </c>
      <c r="Q20" s="231">
        <v>25</v>
      </c>
      <c r="R20" s="228">
        <v>2220</v>
      </c>
      <c r="S20" s="228">
        <v>274.1</v>
      </c>
      <c r="T20" s="228">
        <v>309.9</v>
      </c>
      <c r="U20" s="594">
        <v>6.85</v>
      </c>
      <c r="V20" s="231">
        <v>13.93</v>
      </c>
      <c r="W20" s="228">
        <v>706.8</v>
      </c>
      <c r="X20" s="228">
        <v>91.79</v>
      </c>
      <c r="Y20" s="600">
        <v>140</v>
      </c>
      <c r="Z20" s="595">
        <v>3.86</v>
      </c>
      <c r="AA20" s="228">
        <v>38.36</v>
      </c>
      <c r="AB20" s="228">
        <v>19.51</v>
      </c>
      <c r="AC20" s="232">
        <v>39.93</v>
      </c>
      <c r="AD20" s="228">
        <v>1</v>
      </c>
      <c r="AE20" s="228">
        <v>1</v>
      </c>
      <c r="AF20" s="231" t="s">
        <v>627</v>
      </c>
      <c r="AG20" s="228">
        <v>1</v>
      </c>
      <c r="AH20" s="228">
        <v>1</v>
      </c>
      <c r="AI20" s="232" t="s">
        <v>627</v>
      </c>
      <c r="AJ20" s="597" t="s">
        <v>2648</v>
      </c>
      <c r="AK20" s="235"/>
      <c r="AL20" s="235"/>
      <c r="AM20" s="233"/>
    </row>
    <row r="21" spans="1:39" ht="13.5" customHeight="1">
      <c r="A21" s="272" t="s">
        <v>88</v>
      </c>
      <c r="B21" s="598">
        <v>15</v>
      </c>
      <c r="C21" s="236">
        <v>200</v>
      </c>
      <c r="D21" s="237">
        <v>100</v>
      </c>
      <c r="E21" s="237">
        <v>4.3</v>
      </c>
      <c r="F21" s="237">
        <v>5.2</v>
      </c>
      <c r="G21" s="238">
        <v>8</v>
      </c>
      <c r="H21" s="661">
        <v>19.1</v>
      </c>
      <c r="I21" s="228">
        <v>189.6</v>
      </c>
      <c r="J21" s="228">
        <v>173.6</v>
      </c>
      <c r="K21" s="228" t="s">
        <v>627</v>
      </c>
      <c r="L21" s="228" t="s">
        <v>627</v>
      </c>
      <c r="M21" s="231" t="s">
        <v>627</v>
      </c>
      <c r="N21" s="228">
        <v>0.778</v>
      </c>
      <c r="O21" s="594">
        <v>51.76</v>
      </c>
      <c r="P21" s="239" t="s">
        <v>611</v>
      </c>
      <c r="Q21" s="231">
        <v>10</v>
      </c>
      <c r="R21" s="228">
        <v>1280</v>
      </c>
      <c r="S21" s="600">
        <v>128</v>
      </c>
      <c r="T21" s="228">
        <v>145.2</v>
      </c>
      <c r="U21" s="594">
        <v>8.18</v>
      </c>
      <c r="V21" s="595">
        <v>9.8</v>
      </c>
      <c r="W21" s="228">
        <v>86.89</v>
      </c>
      <c r="X21" s="228">
        <v>17.38</v>
      </c>
      <c r="Y21" s="594">
        <v>27.1</v>
      </c>
      <c r="Z21" s="595">
        <v>2.13</v>
      </c>
      <c r="AA21" s="228">
        <v>24.09</v>
      </c>
      <c r="AB21" s="228">
        <v>1.93</v>
      </c>
      <c r="AC21" s="232">
        <v>8.22</v>
      </c>
      <c r="AD21" s="228">
        <v>1</v>
      </c>
      <c r="AE21" s="228">
        <v>3</v>
      </c>
      <c r="AF21" s="231" t="s">
        <v>627</v>
      </c>
      <c r="AG21" s="228">
        <v>3</v>
      </c>
      <c r="AH21" s="228">
        <v>4</v>
      </c>
      <c r="AI21" s="232" t="s">
        <v>627</v>
      </c>
      <c r="AJ21" s="597" t="s">
        <v>2648</v>
      </c>
      <c r="AK21" s="235"/>
      <c r="AL21" s="235"/>
      <c r="AM21" s="233"/>
    </row>
    <row r="22" spans="1:39" ht="13.5" customHeight="1">
      <c r="A22" s="272" t="s">
        <v>1526</v>
      </c>
      <c r="B22" s="235">
        <v>19.3</v>
      </c>
      <c r="C22" s="236">
        <v>203</v>
      </c>
      <c r="D22" s="237">
        <v>102</v>
      </c>
      <c r="E22" s="237">
        <v>5.8</v>
      </c>
      <c r="F22" s="237">
        <v>6.5</v>
      </c>
      <c r="G22" s="238">
        <v>8</v>
      </c>
      <c r="H22" s="661">
        <v>24.8</v>
      </c>
      <c r="I22" s="228">
        <v>190</v>
      </c>
      <c r="J22" s="228">
        <v>174</v>
      </c>
      <c r="K22" s="228" t="s">
        <v>627</v>
      </c>
      <c r="L22" s="228" t="s">
        <v>627</v>
      </c>
      <c r="M22" s="231" t="s">
        <v>627</v>
      </c>
      <c r="N22" s="228">
        <v>0.789</v>
      </c>
      <c r="O22" s="594">
        <v>40.34</v>
      </c>
      <c r="P22" s="239" t="s">
        <v>612</v>
      </c>
      <c r="Q22" s="231">
        <v>13</v>
      </c>
      <c r="R22" s="228">
        <v>1662</v>
      </c>
      <c r="S22" s="228">
        <v>163.7</v>
      </c>
      <c r="T22" s="228">
        <v>188.1</v>
      </c>
      <c r="U22" s="594">
        <v>8.17</v>
      </c>
      <c r="V22" s="231">
        <v>13.06</v>
      </c>
      <c r="W22" s="228">
        <v>115.4</v>
      </c>
      <c r="X22" s="228">
        <v>22.63</v>
      </c>
      <c r="Y22" s="228">
        <v>35.69</v>
      </c>
      <c r="Z22" s="595">
        <v>2.15</v>
      </c>
      <c r="AA22" s="228">
        <v>28.21</v>
      </c>
      <c r="AB22" s="228">
        <v>3.99</v>
      </c>
      <c r="AC22" s="662">
        <v>11.1</v>
      </c>
      <c r="AD22" s="228">
        <v>1</v>
      </c>
      <c r="AE22" s="228">
        <v>1</v>
      </c>
      <c r="AF22" s="231" t="s">
        <v>627</v>
      </c>
      <c r="AG22" s="228">
        <v>1</v>
      </c>
      <c r="AH22" s="228">
        <v>2</v>
      </c>
      <c r="AI22" s="232" t="s">
        <v>627</v>
      </c>
      <c r="AJ22" s="597" t="s">
        <v>2648</v>
      </c>
      <c r="AK22" s="235"/>
      <c r="AL22" s="235"/>
      <c r="AM22" s="233"/>
    </row>
    <row r="23" spans="1:39" ht="13.5" customHeight="1">
      <c r="A23" s="272" t="s">
        <v>1419</v>
      </c>
      <c r="B23" s="235">
        <v>22.5</v>
      </c>
      <c r="C23" s="236">
        <v>206</v>
      </c>
      <c r="D23" s="237">
        <v>102</v>
      </c>
      <c r="E23" s="237">
        <v>6.2</v>
      </c>
      <c r="F23" s="237">
        <v>8</v>
      </c>
      <c r="G23" s="238">
        <v>8</v>
      </c>
      <c r="H23" s="661">
        <v>28.6</v>
      </c>
      <c r="I23" s="228">
        <v>190</v>
      </c>
      <c r="J23" s="228">
        <v>174</v>
      </c>
      <c r="K23" s="228" t="s">
        <v>627</v>
      </c>
      <c r="L23" s="228" t="s">
        <v>627</v>
      </c>
      <c r="M23" s="231" t="s">
        <v>627</v>
      </c>
      <c r="N23" s="228">
        <v>0.794</v>
      </c>
      <c r="O23" s="594">
        <v>35.25</v>
      </c>
      <c r="P23" s="239" t="s">
        <v>782</v>
      </c>
      <c r="Q23" s="231">
        <v>15</v>
      </c>
      <c r="R23" s="228">
        <v>2004</v>
      </c>
      <c r="S23" s="228">
        <v>194.5</v>
      </c>
      <c r="T23" s="228">
        <v>222.8</v>
      </c>
      <c r="U23" s="594">
        <v>8.36</v>
      </c>
      <c r="V23" s="231">
        <v>14.14</v>
      </c>
      <c r="W23" s="600">
        <v>142</v>
      </c>
      <c r="X23" s="228">
        <v>27.85</v>
      </c>
      <c r="Y23" s="228">
        <v>43.72</v>
      </c>
      <c r="Z23" s="595">
        <v>2.22</v>
      </c>
      <c r="AA23" s="228">
        <v>31.59</v>
      </c>
      <c r="AB23" s="228">
        <v>5.97</v>
      </c>
      <c r="AC23" s="232">
        <v>13.87</v>
      </c>
      <c r="AD23" s="228">
        <v>1</v>
      </c>
      <c r="AE23" s="228">
        <v>1</v>
      </c>
      <c r="AF23" s="231" t="s">
        <v>627</v>
      </c>
      <c r="AG23" s="228">
        <v>1</v>
      </c>
      <c r="AH23" s="228">
        <v>2</v>
      </c>
      <c r="AI23" s="232" t="s">
        <v>627</v>
      </c>
      <c r="AJ23" s="597" t="s">
        <v>2648</v>
      </c>
      <c r="AK23" s="235"/>
      <c r="AL23" s="235"/>
      <c r="AM23" s="233"/>
    </row>
    <row r="24" spans="1:39" ht="13.5" customHeight="1">
      <c r="A24" s="272" t="s">
        <v>1420</v>
      </c>
      <c r="B24" s="598">
        <v>21</v>
      </c>
      <c r="C24" s="236">
        <v>203</v>
      </c>
      <c r="D24" s="237">
        <v>133</v>
      </c>
      <c r="E24" s="237">
        <v>5</v>
      </c>
      <c r="F24" s="237">
        <v>6.4</v>
      </c>
      <c r="G24" s="238">
        <v>8</v>
      </c>
      <c r="H24" s="227">
        <v>27.08</v>
      </c>
      <c r="I24" s="228">
        <v>190.2</v>
      </c>
      <c r="J24" s="228">
        <v>174.2</v>
      </c>
      <c r="K24" s="228" t="s">
        <v>629</v>
      </c>
      <c r="L24" s="228">
        <v>62</v>
      </c>
      <c r="M24" s="231">
        <v>76</v>
      </c>
      <c r="N24" s="228">
        <v>0.914</v>
      </c>
      <c r="O24" s="594">
        <v>43</v>
      </c>
      <c r="P24" s="239" t="s">
        <v>783</v>
      </c>
      <c r="Q24" s="231">
        <v>14</v>
      </c>
      <c r="R24" s="228">
        <v>1980</v>
      </c>
      <c r="S24" s="228">
        <v>195.1</v>
      </c>
      <c r="T24" s="228">
        <v>217.7</v>
      </c>
      <c r="U24" s="594">
        <v>8.55</v>
      </c>
      <c r="V24" s="595">
        <v>11.4</v>
      </c>
      <c r="W24" s="228">
        <v>251.3</v>
      </c>
      <c r="X24" s="228">
        <v>37.78</v>
      </c>
      <c r="Y24" s="228">
        <v>58.03</v>
      </c>
      <c r="Z24" s="595">
        <v>3.05</v>
      </c>
      <c r="AA24" s="228">
        <v>27.17</v>
      </c>
      <c r="AB24" s="228">
        <v>3.74</v>
      </c>
      <c r="AC24" s="232">
        <v>24.25</v>
      </c>
      <c r="AD24" s="228">
        <v>2</v>
      </c>
      <c r="AE24" s="228">
        <v>3</v>
      </c>
      <c r="AF24" s="231" t="s">
        <v>627</v>
      </c>
      <c r="AG24" s="228">
        <v>2</v>
      </c>
      <c r="AH24" s="228">
        <v>4</v>
      </c>
      <c r="AI24" s="232" t="s">
        <v>627</v>
      </c>
      <c r="AJ24" s="597" t="s">
        <v>2648</v>
      </c>
      <c r="AK24" s="235"/>
      <c r="AL24" s="235"/>
      <c r="AM24" s="233"/>
    </row>
    <row r="25" spans="1:39" ht="13.5" customHeight="1">
      <c r="A25" s="272" t="s">
        <v>1421</v>
      </c>
      <c r="B25" s="235">
        <v>26.6</v>
      </c>
      <c r="C25" s="236">
        <v>207</v>
      </c>
      <c r="D25" s="237">
        <v>133</v>
      </c>
      <c r="E25" s="237">
        <v>5.8</v>
      </c>
      <c r="F25" s="237">
        <v>8.4</v>
      </c>
      <c r="G25" s="238">
        <v>8</v>
      </c>
      <c r="H25" s="661">
        <v>33.9</v>
      </c>
      <c r="I25" s="228">
        <v>190.2</v>
      </c>
      <c r="J25" s="228">
        <v>174.2</v>
      </c>
      <c r="K25" s="228" t="s">
        <v>629</v>
      </c>
      <c r="L25" s="228">
        <v>62</v>
      </c>
      <c r="M25" s="231">
        <v>76</v>
      </c>
      <c r="N25" s="228">
        <v>0.921</v>
      </c>
      <c r="O25" s="594">
        <v>34.49</v>
      </c>
      <c r="P25" s="239" t="s">
        <v>784</v>
      </c>
      <c r="Q25" s="231">
        <v>18</v>
      </c>
      <c r="R25" s="228">
        <v>2587</v>
      </c>
      <c r="S25" s="600">
        <v>250</v>
      </c>
      <c r="T25" s="228">
        <v>279.8</v>
      </c>
      <c r="U25" s="594">
        <v>8.72</v>
      </c>
      <c r="V25" s="231">
        <v>13.49</v>
      </c>
      <c r="W25" s="228">
        <v>329.8</v>
      </c>
      <c r="X25" s="594">
        <v>49.6</v>
      </c>
      <c r="Y25" s="228">
        <v>76.17</v>
      </c>
      <c r="Z25" s="595">
        <v>3.11</v>
      </c>
      <c r="AA25" s="228">
        <v>32.01</v>
      </c>
      <c r="AB25" s="228">
        <v>7.35</v>
      </c>
      <c r="AC25" s="232">
        <v>32.48</v>
      </c>
      <c r="AD25" s="228">
        <v>1</v>
      </c>
      <c r="AE25" s="228">
        <v>1</v>
      </c>
      <c r="AF25" s="231" t="s">
        <v>627</v>
      </c>
      <c r="AG25" s="228">
        <v>1</v>
      </c>
      <c r="AH25" s="228">
        <v>2</v>
      </c>
      <c r="AI25" s="232" t="s">
        <v>627</v>
      </c>
      <c r="AJ25" s="597" t="s">
        <v>2648</v>
      </c>
      <c r="AK25" s="235"/>
      <c r="AL25" s="235"/>
      <c r="AM25" s="233"/>
    </row>
    <row r="26" spans="1:39" ht="13.5" customHeight="1">
      <c r="A26" s="272" t="s">
        <v>1422</v>
      </c>
      <c r="B26" s="235">
        <v>31.3</v>
      </c>
      <c r="C26" s="236">
        <v>210</v>
      </c>
      <c r="D26" s="237">
        <v>134</v>
      </c>
      <c r="E26" s="237">
        <v>6.4</v>
      </c>
      <c r="F26" s="237">
        <v>10.2</v>
      </c>
      <c r="G26" s="238">
        <v>8</v>
      </c>
      <c r="H26" s="661">
        <v>39.7</v>
      </c>
      <c r="I26" s="228">
        <v>189.6</v>
      </c>
      <c r="J26" s="228">
        <v>173.6</v>
      </c>
      <c r="K26" s="228" t="s">
        <v>629</v>
      </c>
      <c r="L26" s="228">
        <v>64</v>
      </c>
      <c r="M26" s="231">
        <v>76</v>
      </c>
      <c r="N26" s="592">
        <v>0.93</v>
      </c>
      <c r="O26" s="594">
        <v>29.66</v>
      </c>
      <c r="P26" s="239" t="s">
        <v>785</v>
      </c>
      <c r="Q26" s="231">
        <v>21</v>
      </c>
      <c r="R26" s="228">
        <v>3139</v>
      </c>
      <c r="S26" s="228">
        <v>298.9</v>
      </c>
      <c r="T26" s="228">
        <v>335.3</v>
      </c>
      <c r="U26" s="594">
        <v>8.87</v>
      </c>
      <c r="V26" s="231">
        <v>14.87</v>
      </c>
      <c r="W26" s="228">
        <v>409.6</v>
      </c>
      <c r="X26" s="228">
        <v>61.13</v>
      </c>
      <c r="Y26" s="228">
        <v>93.76</v>
      </c>
      <c r="Z26" s="595">
        <v>3.2</v>
      </c>
      <c r="AA26" s="228">
        <v>36.12</v>
      </c>
      <c r="AB26" s="228">
        <v>12.04</v>
      </c>
      <c r="AC26" s="232">
        <v>40.82</v>
      </c>
      <c r="AD26" s="228">
        <v>1</v>
      </c>
      <c r="AE26" s="228">
        <v>1</v>
      </c>
      <c r="AF26" s="231" t="s">
        <v>627</v>
      </c>
      <c r="AG26" s="228">
        <v>1</v>
      </c>
      <c r="AH26" s="228">
        <v>2</v>
      </c>
      <c r="AI26" s="232" t="s">
        <v>627</v>
      </c>
      <c r="AJ26" s="597" t="s">
        <v>2648</v>
      </c>
      <c r="AK26" s="235"/>
      <c r="AL26" s="235"/>
      <c r="AM26" s="233"/>
    </row>
    <row r="27" spans="1:39" ht="13.5" customHeight="1">
      <c r="A27" s="272" t="s">
        <v>1423</v>
      </c>
      <c r="B27" s="235">
        <v>35.9</v>
      </c>
      <c r="C27" s="236">
        <v>201</v>
      </c>
      <c r="D27" s="237">
        <v>165</v>
      </c>
      <c r="E27" s="237">
        <v>6.2</v>
      </c>
      <c r="F27" s="237">
        <v>10.2</v>
      </c>
      <c r="G27" s="238">
        <v>10</v>
      </c>
      <c r="H27" s="661">
        <v>45.7</v>
      </c>
      <c r="I27" s="228">
        <v>180.6</v>
      </c>
      <c r="J27" s="228">
        <v>160.6</v>
      </c>
      <c r="K27" s="228" t="s">
        <v>630</v>
      </c>
      <c r="L27" s="228">
        <v>78</v>
      </c>
      <c r="M27" s="231">
        <v>96</v>
      </c>
      <c r="N27" s="228">
        <v>1.03</v>
      </c>
      <c r="O27" s="594">
        <v>28.75</v>
      </c>
      <c r="P27" s="239" t="s">
        <v>786</v>
      </c>
      <c r="Q27" s="231">
        <v>24</v>
      </c>
      <c r="R27" s="228">
        <v>3438</v>
      </c>
      <c r="S27" s="228">
        <v>342.1</v>
      </c>
      <c r="T27" s="228">
        <v>379.4</v>
      </c>
      <c r="U27" s="594">
        <v>8.67</v>
      </c>
      <c r="V27" s="231">
        <v>14.77</v>
      </c>
      <c r="W27" s="228">
        <v>764.3</v>
      </c>
      <c r="X27" s="228">
        <v>92.64</v>
      </c>
      <c r="Y27" s="228">
        <v>141.1</v>
      </c>
      <c r="Z27" s="595">
        <v>4.09</v>
      </c>
      <c r="AA27" s="228">
        <v>38.34</v>
      </c>
      <c r="AB27" s="228">
        <v>14.56</v>
      </c>
      <c r="AC27" s="662">
        <v>69.5</v>
      </c>
      <c r="AD27" s="228">
        <v>1</v>
      </c>
      <c r="AE27" s="228">
        <v>1</v>
      </c>
      <c r="AF27" s="231" t="s">
        <v>627</v>
      </c>
      <c r="AG27" s="228">
        <v>1</v>
      </c>
      <c r="AH27" s="228">
        <v>1</v>
      </c>
      <c r="AI27" s="232" t="s">
        <v>627</v>
      </c>
      <c r="AJ27" s="597" t="s">
        <v>2648</v>
      </c>
      <c r="AK27" s="235"/>
      <c r="AL27" s="235"/>
      <c r="AM27" s="233"/>
    </row>
    <row r="28" spans="1:39" ht="13.5" customHeight="1">
      <c r="A28" s="272" t="s">
        <v>1424</v>
      </c>
      <c r="B28" s="235">
        <v>41.7</v>
      </c>
      <c r="C28" s="236">
        <v>205</v>
      </c>
      <c r="D28" s="237">
        <v>166</v>
      </c>
      <c r="E28" s="237">
        <v>7.2</v>
      </c>
      <c r="F28" s="237">
        <v>11.8</v>
      </c>
      <c r="G28" s="238">
        <v>10</v>
      </c>
      <c r="H28" s="661">
        <v>53.2</v>
      </c>
      <c r="I28" s="228">
        <v>181.4</v>
      </c>
      <c r="J28" s="228">
        <v>161.4</v>
      </c>
      <c r="K28" s="228" t="s">
        <v>630</v>
      </c>
      <c r="L28" s="228">
        <v>80</v>
      </c>
      <c r="M28" s="231">
        <v>96</v>
      </c>
      <c r="N28" s="228">
        <v>1.04</v>
      </c>
      <c r="O28" s="594">
        <v>24.97</v>
      </c>
      <c r="P28" s="239" t="s">
        <v>787</v>
      </c>
      <c r="Q28" s="231">
        <v>28</v>
      </c>
      <c r="R28" s="228">
        <v>4088</v>
      </c>
      <c r="S28" s="228">
        <v>398.8</v>
      </c>
      <c r="T28" s="228">
        <v>445.6</v>
      </c>
      <c r="U28" s="594">
        <v>8.77</v>
      </c>
      <c r="V28" s="231">
        <v>17.21</v>
      </c>
      <c r="W28" s="228">
        <v>900.5</v>
      </c>
      <c r="X28" s="228">
        <v>108.5</v>
      </c>
      <c r="Y28" s="228">
        <v>165.5</v>
      </c>
      <c r="Z28" s="595">
        <v>4.12</v>
      </c>
      <c r="AA28" s="228">
        <v>42.56</v>
      </c>
      <c r="AB28" s="228">
        <v>22.39</v>
      </c>
      <c r="AC28" s="232">
        <v>83.95</v>
      </c>
      <c r="AD28" s="228">
        <v>1</v>
      </c>
      <c r="AE28" s="228">
        <v>1</v>
      </c>
      <c r="AF28" s="231" t="s">
        <v>627</v>
      </c>
      <c r="AG28" s="228">
        <v>1</v>
      </c>
      <c r="AH28" s="228">
        <v>1</v>
      </c>
      <c r="AI28" s="232" t="s">
        <v>627</v>
      </c>
      <c r="AJ28" s="597" t="s">
        <v>2648</v>
      </c>
      <c r="AK28" s="235"/>
      <c r="AL28" s="235"/>
      <c r="AM28" s="233"/>
    </row>
    <row r="29" spans="1:39" ht="13.5" customHeight="1">
      <c r="A29" s="272" t="s">
        <v>1425</v>
      </c>
      <c r="B29" s="235">
        <v>46.1</v>
      </c>
      <c r="C29" s="236">
        <v>203</v>
      </c>
      <c r="D29" s="237">
        <v>203</v>
      </c>
      <c r="E29" s="237">
        <v>7.2</v>
      </c>
      <c r="F29" s="237">
        <v>11</v>
      </c>
      <c r="G29" s="238">
        <v>10</v>
      </c>
      <c r="H29" s="661">
        <v>58.9</v>
      </c>
      <c r="I29" s="228">
        <v>181</v>
      </c>
      <c r="J29" s="228">
        <v>161</v>
      </c>
      <c r="K29" s="228" t="s">
        <v>633</v>
      </c>
      <c r="L29" s="228">
        <v>94</v>
      </c>
      <c r="M29" s="231">
        <v>110</v>
      </c>
      <c r="N29" s="228">
        <v>1.19</v>
      </c>
      <c r="O29" s="594">
        <v>25.78</v>
      </c>
      <c r="P29" s="239" t="s">
        <v>788</v>
      </c>
      <c r="Q29" s="231">
        <v>31</v>
      </c>
      <c r="R29" s="228">
        <v>4545</v>
      </c>
      <c r="S29" s="228">
        <v>447.8</v>
      </c>
      <c r="T29" s="228">
        <v>495.6</v>
      </c>
      <c r="U29" s="594">
        <v>8.81</v>
      </c>
      <c r="V29" s="231">
        <v>16.96</v>
      </c>
      <c r="W29" s="228">
        <v>1535</v>
      </c>
      <c r="X29" s="228">
        <v>151.2</v>
      </c>
      <c r="Y29" s="228">
        <v>229.5</v>
      </c>
      <c r="Z29" s="595">
        <v>5.12</v>
      </c>
      <c r="AA29" s="228">
        <v>40.96</v>
      </c>
      <c r="AB29" s="228">
        <v>22.27</v>
      </c>
      <c r="AC29" s="232">
        <v>141.3</v>
      </c>
      <c r="AD29" s="228">
        <v>1</v>
      </c>
      <c r="AE29" s="228">
        <v>3</v>
      </c>
      <c r="AF29" s="231" t="s">
        <v>627</v>
      </c>
      <c r="AG29" s="228">
        <v>1</v>
      </c>
      <c r="AH29" s="228">
        <v>3</v>
      </c>
      <c r="AI29" s="232" t="s">
        <v>627</v>
      </c>
      <c r="AJ29" s="597" t="s">
        <v>2648</v>
      </c>
      <c r="AK29" s="235"/>
      <c r="AL29" s="235"/>
      <c r="AM29" s="233"/>
    </row>
    <row r="30" spans="1:39" ht="13.5" customHeight="1">
      <c r="A30" s="272" t="s">
        <v>1426</v>
      </c>
      <c r="B30" s="598">
        <v>52</v>
      </c>
      <c r="C30" s="236">
        <v>206</v>
      </c>
      <c r="D30" s="237">
        <v>204</v>
      </c>
      <c r="E30" s="237">
        <v>7.9</v>
      </c>
      <c r="F30" s="237">
        <v>12.6</v>
      </c>
      <c r="G30" s="238">
        <v>10</v>
      </c>
      <c r="H30" s="661">
        <v>66.5</v>
      </c>
      <c r="I30" s="228">
        <v>180.8</v>
      </c>
      <c r="J30" s="228">
        <v>160.8</v>
      </c>
      <c r="K30" s="228" t="s">
        <v>633</v>
      </c>
      <c r="L30" s="228">
        <v>94</v>
      </c>
      <c r="M30" s="231">
        <v>110</v>
      </c>
      <c r="N30" s="594">
        <v>1.2</v>
      </c>
      <c r="O30" s="594">
        <v>22.89</v>
      </c>
      <c r="P30" s="239" t="s">
        <v>789</v>
      </c>
      <c r="Q30" s="231">
        <v>35</v>
      </c>
      <c r="R30" s="228">
        <v>5268</v>
      </c>
      <c r="S30" s="228">
        <v>511.5</v>
      </c>
      <c r="T30" s="600">
        <v>569</v>
      </c>
      <c r="U30" s="594">
        <v>8.9</v>
      </c>
      <c r="V30" s="595">
        <v>18.6</v>
      </c>
      <c r="W30" s="228">
        <v>1784</v>
      </c>
      <c r="X30" s="228">
        <v>174.9</v>
      </c>
      <c r="Y30" s="228">
        <v>265.5</v>
      </c>
      <c r="Z30" s="595">
        <v>5.18</v>
      </c>
      <c r="AA30" s="228">
        <v>44.79</v>
      </c>
      <c r="AB30" s="228">
        <v>32.41</v>
      </c>
      <c r="AC30" s="232">
        <v>166.7</v>
      </c>
      <c r="AD30" s="228">
        <v>1</v>
      </c>
      <c r="AE30" s="228">
        <v>1</v>
      </c>
      <c r="AF30" s="231" t="s">
        <v>627</v>
      </c>
      <c r="AG30" s="228">
        <v>1</v>
      </c>
      <c r="AH30" s="228">
        <v>1</v>
      </c>
      <c r="AI30" s="232" t="s">
        <v>627</v>
      </c>
      <c r="AJ30" s="597" t="s">
        <v>2648</v>
      </c>
      <c r="AK30" s="235"/>
      <c r="AL30" s="235"/>
      <c r="AM30" s="233"/>
    </row>
    <row r="31" spans="1:39" ht="13.5" customHeight="1">
      <c r="A31" s="272" t="s">
        <v>1427</v>
      </c>
      <c r="B31" s="598">
        <v>59</v>
      </c>
      <c r="C31" s="236">
        <v>210</v>
      </c>
      <c r="D31" s="237">
        <v>205</v>
      </c>
      <c r="E31" s="237">
        <v>9.1</v>
      </c>
      <c r="F31" s="237">
        <v>14.2</v>
      </c>
      <c r="G31" s="238">
        <v>10</v>
      </c>
      <c r="H31" s="661">
        <v>75.5</v>
      </c>
      <c r="I31" s="228">
        <v>181.6</v>
      </c>
      <c r="J31" s="228">
        <v>161.6</v>
      </c>
      <c r="K31" s="228" t="s">
        <v>633</v>
      </c>
      <c r="L31" s="228">
        <v>96</v>
      </c>
      <c r="M31" s="231">
        <v>112</v>
      </c>
      <c r="N31" s="594">
        <v>1.2</v>
      </c>
      <c r="O31" s="594">
        <v>20.28</v>
      </c>
      <c r="P31" s="239" t="s">
        <v>790</v>
      </c>
      <c r="Q31" s="231">
        <v>40</v>
      </c>
      <c r="R31" s="228">
        <v>6113</v>
      </c>
      <c r="S31" s="228">
        <v>582.2</v>
      </c>
      <c r="T31" s="228">
        <v>652.9</v>
      </c>
      <c r="U31" s="594">
        <v>8.99</v>
      </c>
      <c r="V31" s="231">
        <v>21.59</v>
      </c>
      <c r="W31" s="228">
        <v>2040</v>
      </c>
      <c r="X31" s="228">
        <v>199.1</v>
      </c>
      <c r="Y31" s="228">
        <v>302.8</v>
      </c>
      <c r="Z31" s="595">
        <v>5.19</v>
      </c>
      <c r="AA31" s="228">
        <v>49.26</v>
      </c>
      <c r="AB31" s="228">
        <v>46.86</v>
      </c>
      <c r="AC31" s="232">
        <v>195.4</v>
      </c>
      <c r="AD31" s="228">
        <v>1</v>
      </c>
      <c r="AE31" s="228">
        <v>1</v>
      </c>
      <c r="AF31" s="231" t="s">
        <v>627</v>
      </c>
      <c r="AG31" s="228">
        <v>1</v>
      </c>
      <c r="AH31" s="228">
        <v>1</v>
      </c>
      <c r="AI31" s="232" t="s">
        <v>627</v>
      </c>
      <c r="AJ31" s="597" t="s">
        <v>2648</v>
      </c>
      <c r="AK31" s="235"/>
      <c r="AL31" s="235"/>
      <c r="AM31" s="233"/>
    </row>
    <row r="32" spans="1:39" ht="13.5" customHeight="1">
      <c r="A32" s="272" t="s">
        <v>1428</v>
      </c>
      <c r="B32" s="598">
        <v>71</v>
      </c>
      <c r="C32" s="236">
        <v>216</v>
      </c>
      <c r="D32" s="237">
        <v>206</v>
      </c>
      <c r="E32" s="237">
        <v>10.2</v>
      </c>
      <c r="F32" s="237">
        <v>17.4</v>
      </c>
      <c r="G32" s="238">
        <v>10</v>
      </c>
      <c r="H32" s="661">
        <v>91</v>
      </c>
      <c r="I32" s="228">
        <v>181.2</v>
      </c>
      <c r="J32" s="228">
        <v>161.2</v>
      </c>
      <c r="K32" s="228" t="s">
        <v>633</v>
      </c>
      <c r="L32" s="228">
        <v>98</v>
      </c>
      <c r="M32" s="231">
        <v>112</v>
      </c>
      <c r="N32" s="228">
        <v>1.22</v>
      </c>
      <c r="O32" s="594">
        <v>17.07</v>
      </c>
      <c r="P32" s="239" t="s">
        <v>791</v>
      </c>
      <c r="Q32" s="231">
        <v>48</v>
      </c>
      <c r="R32" s="228">
        <v>7658</v>
      </c>
      <c r="S32" s="600">
        <v>709</v>
      </c>
      <c r="T32" s="228">
        <v>802.8</v>
      </c>
      <c r="U32" s="594">
        <v>9.18</v>
      </c>
      <c r="V32" s="231">
        <v>24.52</v>
      </c>
      <c r="W32" s="228">
        <v>2537</v>
      </c>
      <c r="X32" s="228">
        <v>246.3</v>
      </c>
      <c r="Y32" s="228">
        <v>374.5</v>
      </c>
      <c r="Z32" s="595">
        <v>5.28</v>
      </c>
      <c r="AA32" s="228">
        <v>56.68</v>
      </c>
      <c r="AB32" s="228">
        <v>82.02</v>
      </c>
      <c r="AC32" s="601">
        <v>250</v>
      </c>
      <c r="AD32" s="228">
        <v>1</v>
      </c>
      <c r="AE32" s="228">
        <v>1</v>
      </c>
      <c r="AF32" s="231" t="s">
        <v>627</v>
      </c>
      <c r="AG32" s="228">
        <v>1</v>
      </c>
      <c r="AH32" s="228">
        <v>1</v>
      </c>
      <c r="AI32" s="232" t="s">
        <v>627</v>
      </c>
      <c r="AJ32" s="597" t="s">
        <v>2648</v>
      </c>
      <c r="AK32" s="235"/>
      <c r="AL32" s="235"/>
      <c r="AM32" s="233"/>
    </row>
    <row r="33" spans="1:39" ht="13.5" customHeight="1">
      <c r="A33" s="272" t="s">
        <v>1429</v>
      </c>
      <c r="B33" s="598">
        <v>86</v>
      </c>
      <c r="C33" s="236">
        <v>222</v>
      </c>
      <c r="D33" s="237">
        <v>209</v>
      </c>
      <c r="E33" s="237">
        <v>13</v>
      </c>
      <c r="F33" s="237">
        <v>20.6</v>
      </c>
      <c r="G33" s="238">
        <v>10</v>
      </c>
      <c r="H33" s="591">
        <v>110</v>
      </c>
      <c r="I33" s="228">
        <v>180.8</v>
      </c>
      <c r="J33" s="228">
        <v>160.8</v>
      </c>
      <c r="K33" s="228" t="s">
        <v>633</v>
      </c>
      <c r="L33" s="228">
        <v>100</v>
      </c>
      <c r="M33" s="231">
        <v>116</v>
      </c>
      <c r="N33" s="228">
        <v>1.24</v>
      </c>
      <c r="O33" s="594">
        <v>14.28</v>
      </c>
      <c r="P33" s="239" t="s">
        <v>792</v>
      </c>
      <c r="Q33" s="231">
        <v>58</v>
      </c>
      <c r="R33" s="228">
        <v>9467</v>
      </c>
      <c r="S33" s="228">
        <v>852.9</v>
      </c>
      <c r="T33" s="228">
        <v>980.5</v>
      </c>
      <c r="U33" s="594">
        <v>9.26</v>
      </c>
      <c r="V33" s="231">
        <v>31.06</v>
      </c>
      <c r="W33" s="228">
        <v>3138</v>
      </c>
      <c r="X33" s="228">
        <v>300.3</v>
      </c>
      <c r="Y33" s="228">
        <v>458.2</v>
      </c>
      <c r="Z33" s="595">
        <v>5.33</v>
      </c>
      <c r="AA33" s="228">
        <v>65.87</v>
      </c>
      <c r="AB33" s="228">
        <v>140.8</v>
      </c>
      <c r="AC33" s="232">
        <v>317.8</v>
      </c>
      <c r="AD33" s="228">
        <v>1</v>
      </c>
      <c r="AE33" s="228">
        <v>1</v>
      </c>
      <c r="AF33" s="231" t="s">
        <v>627</v>
      </c>
      <c r="AG33" s="228">
        <v>1</v>
      </c>
      <c r="AH33" s="228">
        <v>1</v>
      </c>
      <c r="AI33" s="232" t="s">
        <v>627</v>
      </c>
      <c r="AJ33" s="597" t="s">
        <v>2648</v>
      </c>
      <c r="AK33" s="235"/>
      <c r="AL33" s="235"/>
      <c r="AM33" s="233"/>
    </row>
    <row r="34" spans="1:39" ht="13.5" customHeight="1">
      <c r="A34" s="272" t="s">
        <v>1430</v>
      </c>
      <c r="B34" s="235">
        <v>100</v>
      </c>
      <c r="C34" s="236">
        <v>229</v>
      </c>
      <c r="D34" s="237">
        <v>210</v>
      </c>
      <c r="E34" s="237">
        <v>14.5</v>
      </c>
      <c r="F34" s="237">
        <v>23.7</v>
      </c>
      <c r="G34" s="238">
        <v>10</v>
      </c>
      <c r="H34" s="591">
        <v>127</v>
      </c>
      <c r="I34" s="228">
        <v>181.6</v>
      </c>
      <c r="J34" s="228">
        <v>161.6</v>
      </c>
      <c r="K34" s="228" t="s">
        <v>633</v>
      </c>
      <c r="L34" s="228">
        <v>102</v>
      </c>
      <c r="M34" s="231">
        <v>116</v>
      </c>
      <c r="N34" s="228">
        <v>1.25</v>
      </c>
      <c r="O34" s="594">
        <v>12.59</v>
      </c>
      <c r="P34" s="239" t="s">
        <v>793</v>
      </c>
      <c r="Q34" s="231">
        <v>67</v>
      </c>
      <c r="R34" s="228">
        <v>11325</v>
      </c>
      <c r="S34" s="228">
        <v>989.1</v>
      </c>
      <c r="T34" s="228">
        <v>1149</v>
      </c>
      <c r="U34" s="594">
        <v>9.45</v>
      </c>
      <c r="V34" s="231">
        <v>35.33</v>
      </c>
      <c r="W34" s="228">
        <v>3663</v>
      </c>
      <c r="X34" s="228">
        <v>348.9</v>
      </c>
      <c r="Y34" s="228">
        <v>532.9</v>
      </c>
      <c r="Z34" s="595">
        <v>5.38</v>
      </c>
      <c r="AA34" s="594">
        <v>73.6</v>
      </c>
      <c r="AB34" s="228">
        <v>211.3</v>
      </c>
      <c r="AC34" s="232">
        <v>385.5</v>
      </c>
      <c r="AD34" s="228">
        <v>1</v>
      </c>
      <c r="AE34" s="228">
        <v>1</v>
      </c>
      <c r="AF34" s="231" t="s">
        <v>627</v>
      </c>
      <c r="AG34" s="228">
        <v>1</v>
      </c>
      <c r="AH34" s="228">
        <v>1</v>
      </c>
      <c r="AI34" s="232" t="s">
        <v>627</v>
      </c>
      <c r="AJ34" s="597" t="s">
        <v>2648</v>
      </c>
      <c r="AK34" s="235"/>
      <c r="AL34" s="235"/>
      <c r="AM34" s="233"/>
    </row>
    <row r="35" spans="1:39" ht="13.5" customHeight="1">
      <c r="A35" s="272" t="s">
        <v>1431</v>
      </c>
      <c r="B35" s="235">
        <v>17.9</v>
      </c>
      <c r="C35" s="236">
        <v>251</v>
      </c>
      <c r="D35" s="237">
        <v>101</v>
      </c>
      <c r="E35" s="237">
        <v>4.8</v>
      </c>
      <c r="F35" s="237">
        <v>5.3</v>
      </c>
      <c r="G35" s="238">
        <v>8</v>
      </c>
      <c r="H35" s="661">
        <v>22.8</v>
      </c>
      <c r="I35" s="228">
        <v>240.4</v>
      </c>
      <c r="J35" s="228">
        <v>224.4</v>
      </c>
      <c r="K35" s="228" t="s">
        <v>627</v>
      </c>
      <c r="L35" s="228" t="s">
        <v>627</v>
      </c>
      <c r="M35" s="231" t="s">
        <v>627</v>
      </c>
      <c r="N35" s="228">
        <v>0.883</v>
      </c>
      <c r="O35" s="594">
        <v>49.17</v>
      </c>
      <c r="P35" s="239" t="s">
        <v>68</v>
      </c>
      <c r="Q35" s="231">
        <v>12</v>
      </c>
      <c r="R35" s="228">
        <v>2252</v>
      </c>
      <c r="S35" s="228">
        <v>179.5</v>
      </c>
      <c r="T35" s="228">
        <v>207.8</v>
      </c>
      <c r="U35" s="594">
        <v>9.92</v>
      </c>
      <c r="V35" s="231">
        <v>13.26</v>
      </c>
      <c r="W35" s="228">
        <v>91.34</v>
      </c>
      <c r="X35" s="228">
        <v>18.09</v>
      </c>
      <c r="Y35" s="228">
        <v>28.67</v>
      </c>
      <c r="Z35" s="595">
        <v>2</v>
      </c>
      <c r="AA35" s="594">
        <v>24.8</v>
      </c>
      <c r="AB35" s="594">
        <v>2.5</v>
      </c>
      <c r="AC35" s="232">
        <v>13.74</v>
      </c>
      <c r="AD35" s="228">
        <v>1</v>
      </c>
      <c r="AE35" s="228">
        <v>3</v>
      </c>
      <c r="AF35" s="231" t="s">
        <v>627</v>
      </c>
      <c r="AG35" s="228">
        <v>4</v>
      </c>
      <c r="AH35" s="228">
        <v>4</v>
      </c>
      <c r="AI35" s="232" t="s">
        <v>627</v>
      </c>
      <c r="AJ35" s="597" t="s">
        <v>2648</v>
      </c>
      <c r="AK35" s="235"/>
      <c r="AL35" s="235"/>
      <c r="AM35" s="233"/>
    </row>
    <row r="36" spans="1:39" ht="13.5" customHeight="1">
      <c r="A36" s="272" t="s">
        <v>1432</v>
      </c>
      <c r="B36" s="235">
        <v>22.3</v>
      </c>
      <c r="C36" s="236">
        <v>254</v>
      </c>
      <c r="D36" s="237">
        <v>102</v>
      </c>
      <c r="E36" s="237">
        <v>5.8</v>
      </c>
      <c r="F36" s="237">
        <v>6.9</v>
      </c>
      <c r="G36" s="238">
        <v>8</v>
      </c>
      <c r="H36" s="661">
        <v>28.5</v>
      </c>
      <c r="I36" s="228">
        <v>240.2</v>
      </c>
      <c r="J36" s="228">
        <v>224.2</v>
      </c>
      <c r="K36" s="228" t="s">
        <v>627</v>
      </c>
      <c r="L36" s="228" t="s">
        <v>627</v>
      </c>
      <c r="M36" s="231" t="s">
        <v>627</v>
      </c>
      <c r="N36" s="228">
        <v>0.891</v>
      </c>
      <c r="O36" s="594">
        <v>39.59</v>
      </c>
      <c r="P36" s="239" t="s">
        <v>69</v>
      </c>
      <c r="Q36" s="231">
        <v>15</v>
      </c>
      <c r="R36" s="228">
        <v>2901</v>
      </c>
      <c r="S36" s="228">
        <v>228.4</v>
      </c>
      <c r="T36" s="228">
        <v>264.6</v>
      </c>
      <c r="U36" s="594">
        <v>10.06</v>
      </c>
      <c r="V36" s="231">
        <v>16.08</v>
      </c>
      <c r="W36" s="228">
        <v>122.6</v>
      </c>
      <c r="X36" s="228">
        <v>24.03</v>
      </c>
      <c r="Y36" s="594">
        <v>38.2</v>
      </c>
      <c r="Z36" s="595">
        <v>2.07</v>
      </c>
      <c r="AA36" s="228">
        <v>29.01</v>
      </c>
      <c r="AB36" s="228">
        <v>4.68</v>
      </c>
      <c r="AC36" s="232">
        <v>18.63</v>
      </c>
      <c r="AD36" s="228">
        <v>1</v>
      </c>
      <c r="AE36" s="228">
        <v>1</v>
      </c>
      <c r="AF36" s="231" t="s">
        <v>627</v>
      </c>
      <c r="AG36" s="228">
        <v>3</v>
      </c>
      <c r="AH36" s="228">
        <v>4</v>
      </c>
      <c r="AI36" s="232" t="s">
        <v>627</v>
      </c>
      <c r="AJ36" s="597" t="s">
        <v>2648</v>
      </c>
      <c r="AK36" s="235"/>
      <c r="AL36" s="235"/>
      <c r="AM36" s="233"/>
    </row>
    <row r="37" spans="1:39" ht="13.5" customHeight="1">
      <c r="A37" s="272" t="s">
        <v>1433</v>
      </c>
      <c r="B37" s="235">
        <v>25.3</v>
      </c>
      <c r="C37" s="236">
        <v>257</v>
      </c>
      <c r="D37" s="237">
        <v>102</v>
      </c>
      <c r="E37" s="237">
        <v>6.1</v>
      </c>
      <c r="F37" s="237">
        <v>8.4</v>
      </c>
      <c r="G37" s="238">
        <v>8</v>
      </c>
      <c r="H37" s="661">
        <v>32.2</v>
      </c>
      <c r="I37" s="228">
        <v>240.2</v>
      </c>
      <c r="J37" s="228">
        <v>224.2</v>
      </c>
      <c r="K37" s="228" t="s">
        <v>627</v>
      </c>
      <c r="L37" s="228" t="s">
        <v>627</v>
      </c>
      <c r="M37" s="231" t="s">
        <v>627</v>
      </c>
      <c r="N37" s="228">
        <v>0.896</v>
      </c>
      <c r="O37" s="594">
        <v>35.3</v>
      </c>
      <c r="P37" s="239" t="s">
        <v>70</v>
      </c>
      <c r="Q37" s="231">
        <v>17</v>
      </c>
      <c r="R37" s="228">
        <v>3430</v>
      </c>
      <c r="S37" s="228">
        <v>266.9</v>
      </c>
      <c r="T37" s="228">
        <v>307.5</v>
      </c>
      <c r="U37" s="594">
        <v>10.3</v>
      </c>
      <c r="V37" s="231">
        <v>17.06</v>
      </c>
      <c r="W37" s="228">
        <v>149.2</v>
      </c>
      <c r="X37" s="228">
        <v>29.25</v>
      </c>
      <c r="Y37" s="594">
        <v>46.2</v>
      </c>
      <c r="Z37" s="595">
        <v>2.15</v>
      </c>
      <c r="AA37" s="228">
        <v>32.27</v>
      </c>
      <c r="AB37" s="228">
        <v>6.77</v>
      </c>
      <c r="AC37" s="232">
        <v>22.95</v>
      </c>
      <c r="AD37" s="228">
        <v>1</v>
      </c>
      <c r="AE37" s="228">
        <v>1</v>
      </c>
      <c r="AF37" s="231" t="s">
        <v>627</v>
      </c>
      <c r="AG37" s="228">
        <v>2</v>
      </c>
      <c r="AH37" s="228">
        <v>4</v>
      </c>
      <c r="AI37" s="232" t="s">
        <v>627</v>
      </c>
      <c r="AJ37" s="597" t="s">
        <v>2648</v>
      </c>
      <c r="AK37" s="235"/>
      <c r="AL37" s="235"/>
      <c r="AM37" s="233"/>
    </row>
    <row r="38" spans="1:39" ht="13.5" customHeight="1">
      <c r="A38" s="272" t="s">
        <v>1434</v>
      </c>
      <c r="B38" s="235">
        <v>28.4</v>
      </c>
      <c r="C38" s="236">
        <v>260</v>
      </c>
      <c r="D38" s="237">
        <v>102</v>
      </c>
      <c r="E38" s="237">
        <v>6.4</v>
      </c>
      <c r="F38" s="237">
        <v>10</v>
      </c>
      <c r="G38" s="238">
        <v>8</v>
      </c>
      <c r="H38" s="661">
        <v>36.3</v>
      </c>
      <c r="I38" s="228">
        <v>240</v>
      </c>
      <c r="J38" s="228">
        <v>224</v>
      </c>
      <c r="K38" s="228" t="s">
        <v>627</v>
      </c>
      <c r="L38" s="228" t="s">
        <v>627</v>
      </c>
      <c r="M38" s="231" t="s">
        <v>627</v>
      </c>
      <c r="N38" s="228">
        <v>0.902</v>
      </c>
      <c r="O38" s="594">
        <v>31.74</v>
      </c>
      <c r="P38" s="239" t="s">
        <v>71</v>
      </c>
      <c r="Q38" s="231">
        <v>19</v>
      </c>
      <c r="R38" s="228">
        <v>3998</v>
      </c>
      <c r="S38" s="228">
        <v>307.5</v>
      </c>
      <c r="T38" s="228">
        <v>352.9</v>
      </c>
      <c r="U38" s="594">
        <v>10.51</v>
      </c>
      <c r="V38" s="231">
        <v>18.02</v>
      </c>
      <c r="W38" s="228">
        <v>177.5</v>
      </c>
      <c r="X38" s="228">
        <v>34.81</v>
      </c>
      <c r="Y38" s="228">
        <v>54.71</v>
      </c>
      <c r="Z38" s="595">
        <v>2.21</v>
      </c>
      <c r="AA38" s="228">
        <v>35.72</v>
      </c>
      <c r="AB38" s="594">
        <v>9.8</v>
      </c>
      <c r="AC38" s="232">
        <v>27.64</v>
      </c>
      <c r="AD38" s="228">
        <v>1</v>
      </c>
      <c r="AE38" s="228">
        <v>1</v>
      </c>
      <c r="AF38" s="231" t="s">
        <v>627</v>
      </c>
      <c r="AG38" s="228">
        <v>2</v>
      </c>
      <c r="AH38" s="228">
        <v>4</v>
      </c>
      <c r="AI38" s="232" t="s">
        <v>627</v>
      </c>
      <c r="AJ38" s="597" t="s">
        <v>2648</v>
      </c>
      <c r="AK38" s="235"/>
      <c r="AL38" s="235"/>
      <c r="AM38" s="233"/>
    </row>
    <row r="39" spans="1:39" ht="13.5" customHeight="1">
      <c r="A39" s="272" t="s">
        <v>1435</v>
      </c>
      <c r="B39" s="598">
        <v>24</v>
      </c>
      <c r="C39" s="236">
        <v>253</v>
      </c>
      <c r="D39" s="237">
        <v>145</v>
      </c>
      <c r="E39" s="237">
        <v>5</v>
      </c>
      <c r="F39" s="237">
        <v>6.4</v>
      </c>
      <c r="G39" s="238">
        <v>8</v>
      </c>
      <c r="H39" s="227">
        <v>31.12</v>
      </c>
      <c r="I39" s="228">
        <v>240.2</v>
      </c>
      <c r="J39" s="228">
        <v>224.2</v>
      </c>
      <c r="K39" s="228" t="s">
        <v>630</v>
      </c>
      <c r="L39" s="228">
        <v>72</v>
      </c>
      <c r="M39" s="231">
        <v>76</v>
      </c>
      <c r="N39" s="228">
        <v>1.06</v>
      </c>
      <c r="O39" s="594">
        <v>43.48</v>
      </c>
      <c r="P39" s="239" t="s">
        <v>72</v>
      </c>
      <c r="Q39" s="231">
        <v>16</v>
      </c>
      <c r="R39" s="228">
        <v>3477</v>
      </c>
      <c r="S39" s="228">
        <v>274.8</v>
      </c>
      <c r="T39" s="228">
        <v>307.5</v>
      </c>
      <c r="U39" s="594">
        <v>10.57</v>
      </c>
      <c r="V39" s="595">
        <v>13.9</v>
      </c>
      <c r="W39" s="228">
        <v>325.6</v>
      </c>
      <c r="X39" s="594">
        <v>44.9</v>
      </c>
      <c r="Y39" s="228">
        <v>69.02</v>
      </c>
      <c r="Z39" s="595">
        <v>3.23</v>
      </c>
      <c r="AA39" s="228">
        <v>27.17</v>
      </c>
      <c r="AB39" s="228">
        <v>4.16</v>
      </c>
      <c r="AC39" s="232">
        <v>49.44</v>
      </c>
      <c r="AD39" s="228">
        <v>3</v>
      </c>
      <c r="AE39" s="228">
        <v>3</v>
      </c>
      <c r="AF39" s="231" t="s">
        <v>627</v>
      </c>
      <c r="AG39" s="228">
        <v>4</v>
      </c>
      <c r="AH39" s="228">
        <v>4</v>
      </c>
      <c r="AI39" s="232" t="s">
        <v>627</v>
      </c>
      <c r="AJ39" s="597" t="s">
        <v>2648</v>
      </c>
      <c r="AK39" s="235"/>
      <c r="AL39" s="235"/>
      <c r="AM39" s="233"/>
    </row>
    <row r="40" spans="1:39" ht="13.5" customHeight="1">
      <c r="A40" s="272" t="s">
        <v>1436</v>
      </c>
      <c r="B40" s="235">
        <v>32.7</v>
      </c>
      <c r="C40" s="236">
        <v>258</v>
      </c>
      <c r="D40" s="237">
        <v>146</v>
      </c>
      <c r="E40" s="237">
        <v>6.1</v>
      </c>
      <c r="F40" s="237">
        <v>9.1</v>
      </c>
      <c r="G40" s="238">
        <v>8</v>
      </c>
      <c r="H40" s="661">
        <v>41.9</v>
      </c>
      <c r="I40" s="228">
        <v>239.8</v>
      </c>
      <c r="J40" s="228">
        <v>223.8</v>
      </c>
      <c r="K40" s="228" t="s">
        <v>630</v>
      </c>
      <c r="L40" s="228">
        <v>72</v>
      </c>
      <c r="M40" s="231">
        <v>76</v>
      </c>
      <c r="N40" s="228">
        <v>1.07</v>
      </c>
      <c r="O40" s="594">
        <v>32.77</v>
      </c>
      <c r="P40" s="239" t="s">
        <v>73</v>
      </c>
      <c r="Q40" s="231">
        <v>22</v>
      </c>
      <c r="R40" s="228">
        <v>4895</v>
      </c>
      <c r="S40" s="228">
        <v>379.4</v>
      </c>
      <c r="T40" s="228">
        <v>424.9</v>
      </c>
      <c r="U40" s="594">
        <v>10.83</v>
      </c>
      <c r="V40" s="231">
        <v>17.19</v>
      </c>
      <c r="W40" s="228">
        <v>472.6</v>
      </c>
      <c r="X40" s="228">
        <v>64.74</v>
      </c>
      <c r="Y40" s="228">
        <v>99.48</v>
      </c>
      <c r="Z40" s="595">
        <v>3.36</v>
      </c>
      <c r="AA40" s="228">
        <v>33.67</v>
      </c>
      <c r="AB40" s="228">
        <v>10.05</v>
      </c>
      <c r="AC40" s="662">
        <v>73.1</v>
      </c>
      <c r="AD40" s="228">
        <v>1</v>
      </c>
      <c r="AE40" s="228">
        <v>1</v>
      </c>
      <c r="AF40" s="231" t="s">
        <v>627</v>
      </c>
      <c r="AG40" s="228">
        <v>2</v>
      </c>
      <c r="AH40" s="228">
        <v>4</v>
      </c>
      <c r="AI40" s="232" t="s">
        <v>627</v>
      </c>
      <c r="AJ40" s="597" t="s">
        <v>2648</v>
      </c>
      <c r="AK40" s="235"/>
      <c r="AL40" s="235"/>
      <c r="AM40" s="233"/>
    </row>
    <row r="41" spans="1:39" ht="13.5" customHeight="1">
      <c r="A41" s="272" t="s">
        <v>1437</v>
      </c>
      <c r="B41" s="235">
        <v>38.5</v>
      </c>
      <c r="C41" s="236">
        <v>262</v>
      </c>
      <c r="D41" s="237">
        <v>147</v>
      </c>
      <c r="E41" s="237">
        <v>6.6</v>
      </c>
      <c r="F41" s="237">
        <v>11.2</v>
      </c>
      <c r="G41" s="238">
        <v>8</v>
      </c>
      <c r="H41" s="661">
        <v>49.1</v>
      </c>
      <c r="I41" s="228">
        <v>239.6</v>
      </c>
      <c r="J41" s="228">
        <v>223.6</v>
      </c>
      <c r="K41" s="228" t="s">
        <v>630</v>
      </c>
      <c r="L41" s="228">
        <v>74</v>
      </c>
      <c r="M41" s="231">
        <v>78</v>
      </c>
      <c r="N41" s="228">
        <v>1.09</v>
      </c>
      <c r="O41" s="594">
        <v>28.04</v>
      </c>
      <c r="P41" s="239" t="s">
        <v>1656</v>
      </c>
      <c r="Q41" s="231">
        <v>26</v>
      </c>
      <c r="R41" s="228">
        <v>6014</v>
      </c>
      <c r="S41" s="228">
        <v>459.1</v>
      </c>
      <c r="T41" s="228">
        <v>514.1</v>
      </c>
      <c r="U41" s="594">
        <v>11.05</v>
      </c>
      <c r="V41" s="231">
        <v>18.89</v>
      </c>
      <c r="W41" s="228">
        <v>593.7</v>
      </c>
      <c r="X41" s="228">
        <v>80.77</v>
      </c>
      <c r="Y41" s="228">
        <v>123.9</v>
      </c>
      <c r="Z41" s="595">
        <v>3.47</v>
      </c>
      <c r="AA41" s="228">
        <v>38.37</v>
      </c>
      <c r="AB41" s="228">
        <v>17.03</v>
      </c>
      <c r="AC41" s="232">
        <v>93.24</v>
      </c>
      <c r="AD41" s="228">
        <v>1</v>
      </c>
      <c r="AE41" s="228">
        <v>1</v>
      </c>
      <c r="AF41" s="231" t="s">
        <v>627</v>
      </c>
      <c r="AG41" s="228">
        <v>2</v>
      </c>
      <c r="AH41" s="228">
        <v>3</v>
      </c>
      <c r="AI41" s="232" t="s">
        <v>627</v>
      </c>
      <c r="AJ41" s="597" t="s">
        <v>2648</v>
      </c>
      <c r="AK41" s="235"/>
      <c r="AL41" s="235"/>
      <c r="AM41" s="233"/>
    </row>
    <row r="42" spans="1:39" ht="13.5" customHeight="1">
      <c r="A42" s="272" t="s">
        <v>1438</v>
      </c>
      <c r="B42" s="235">
        <v>44.8</v>
      </c>
      <c r="C42" s="236">
        <v>266</v>
      </c>
      <c r="D42" s="237">
        <v>148</v>
      </c>
      <c r="E42" s="237">
        <v>7.6</v>
      </c>
      <c r="F42" s="237">
        <v>13</v>
      </c>
      <c r="G42" s="238">
        <v>8</v>
      </c>
      <c r="H42" s="661">
        <v>57</v>
      </c>
      <c r="I42" s="228">
        <v>240</v>
      </c>
      <c r="J42" s="228">
        <v>224</v>
      </c>
      <c r="K42" s="228" t="s">
        <v>630</v>
      </c>
      <c r="L42" s="228">
        <v>74</v>
      </c>
      <c r="M42" s="231">
        <v>78</v>
      </c>
      <c r="N42" s="594">
        <v>1.1</v>
      </c>
      <c r="O42" s="594">
        <v>24.34</v>
      </c>
      <c r="P42" s="239" t="s">
        <v>1657</v>
      </c>
      <c r="Q42" s="231">
        <v>30</v>
      </c>
      <c r="R42" s="228">
        <v>7118</v>
      </c>
      <c r="S42" s="228">
        <v>535.2</v>
      </c>
      <c r="T42" s="600">
        <v>603</v>
      </c>
      <c r="U42" s="594">
        <v>11.14</v>
      </c>
      <c r="V42" s="231">
        <v>21.91</v>
      </c>
      <c r="W42" s="228">
        <v>703.5</v>
      </c>
      <c r="X42" s="228">
        <v>95.06</v>
      </c>
      <c r="Y42" s="228">
        <v>146.2</v>
      </c>
      <c r="Z42" s="595">
        <v>3.5</v>
      </c>
      <c r="AA42" s="228">
        <v>42.99</v>
      </c>
      <c r="AB42" s="228">
        <v>26.45</v>
      </c>
      <c r="AC42" s="232">
        <v>112.4</v>
      </c>
      <c r="AD42" s="228">
        <v>1</v>
      </c>
      <c r="AE42" s="228">
        <v>1</v>
      </c>
      <c r="AF42" s="231" t="s">
        <v>627</v>
      </c>
      <c r="AG42" s="228">
        <v>1</v>
      </c>
      <c r="AH42" s="228">
        <v>2</v>
      </c>
      <c r="AI42" s="232" t="s">
        <v>627</v>
      </c>
      <c r="AJ42" s="597" t="s">
        <v>2648</v>
      </c>
      <c r="AK42" s="235"/>
      <c r="AL42" s="235"/>
      <c r="AM42" s="233"/>
    </row>
    <row r="43" spans="1:39" ht="13.5" customHeight="1">
      <c r="A43" s="272" t="s">
        <v>1439</v>
      </c>
      <c r="B43" s="235">
        <v>49.1</v>
      </c>
      <c r="C43" s="236">
        <v>247</v>
      </c>
      <c r="D43" s="237">
        <v>202</v>
      </c>
      <c r="E43" s="237">
        <v>7.4</v>
      </c>
      <c r="F43" s="237">
        <v>11</v>
      </c>
      <c r="G43" s="238">
        <v>13</v>
      </c>
      <c r="H43" s="661">
        <v>62.6</v>
      </c>
      <c r="I43" s="228">
        <v>225</v>
      </c>
      <c r="J43" s="228">
        <v>199</v>
      </c>
      <c r="K43" s="228" t="s">
        <v>634</v>
      </c>
      <c r="L43" s="228">
        <v>90</v>
      </c>
      <c r="M43" s="231">
        <v>112</v>
      </c>
      <c r="N43" s="228">
        <v>1.26</v>
      </c>
      <c r="O43" s="594">
        <v>25.76</v>
      </c>
      <c r="P43" s="239" t="s">
        <v>395</v>
      </c>
      <c r="Q43" s="231">
        <v>33</v>
      </c>
      <c r="R43" s="228">
        <v>7069</v>
      </c>
      <c r="S43" s="228">
        <v>572.4</v>
      </c>
      <c r="T43" s="228">
        <v>633.9</v>
      </c>
      <c r="U43" s="594">
        <v>10.63</v>
      </c>
      <c r="V43" s="231">
        <v>21.77</v>
      </c>
      <c r="W43" s="228">
        <v>1513</v>
      </c>
      <c r="X43" s="228">
        <v>149.8</v>
      </c>
      <c r="Y43" s="228">
        <v>228.5</v>
      </c>
      <c r="Z43" s="595">
        <v>4.92</v>
      </c>
      <c r="AA43" s="228">
        <v>44.63</v>
      </c>
      <c r="AB43" s="228">
        <v>24.53</v>
      </c>
      <c r="AC43" s="232">
        <v>210.4</v>
      </c>
      <c r="AD43" s="228">
        <v>1</v>
      </c>
      <c r="AE43" s="228">
        <v>3</v>
      </c>
      <c r="AF43" s="231" t="s">
        <v>627</v>
      </c>
      <c r="AG43" s="228">
        <v>1</v>
      </c>
      <c r="AH43" s="228">
        <v>3</v>
      </c>
      <c r="AI43" s="232" t="s">
        <v>627</v>
      </c>
      <c r="AJ43" s="597" t="s">
        <v>2648</v>
      </c>
      <c r="AK43" s="235"/>
      <c r="AL43" s="235"/>
      <c r="AM43" s="233"/>
    </row>
    <row r="44" spans="1:39" ht="13.5" customHeight="1">
      <c r="A44" s="272" t="s">
        <v>1440</v>
      </c>
      <c r="B44" s="598">
        <v>58</v>
      </c>
      <c r="C44" s="236">
        <v>252</v>
      </c>
      <c r="D44" s="237">
        <v>203</v>
      </c>
      <c r="E44" s="237">
        <v>8</v>
      </c>
      <c r="F44" s="237">
        <v>13.5</v>
      </c>
      <c r="G44" s="238">
        <v>13</v>
      </c>
      <c r="H44" s="661">
        <v>74.2</v>
      </c>
      <c r="I44" s="228">
        <v>225</v>
      </c>
      <c r="J44" s="228">
        <v>199</v>
      </c>
      <c r="K44" s="228" t="s">
        <v>634</v>
      </c>
      <c r="L44" s="228">
        <v>90</v>
      </c>
      <c r="M44" s="231">
        <v>113</v>
      </c>
      <c r="N44" s="228">
        <v>1.28</v>
      </c>
      <c r="O44" s="594">
        <v>21.92</v>
      </c>
      <c r="P44" s="239" t="s">
        <v>396</v>
      </c>
      <c r="Q44" s="231">
        <v>39</v>
      </c>
      <c r="R44" s="228">
        <v>8736</v>
      </c>
      <c r="S44" s="228">
        <v>693.4</v>
      </c>
      <c r="T44" s="228">
        <v>770.8</v>
      </c>
      <c r="U44" s="594">
        <v>10.85</v>
      </c>
      <c r="V44" s="231">
        <v>24.04</v>
      </c>
      <c r="W44" s="228">
        <v>1884</v>
      </c>
      <c r="X44" s="228">
        <v>185.6</v>
      </c>
      <c r="Y44" s="228">
        <v>282.8</v>
      </c>
      <c r="Z44" s="595">
        <v>5.04</v>
      </c>
      <c r="AA44" s="228">
        <v>50.23</v>
      </c>
      <c r="AB44" s="228">
        <v>41.11</v>
      </c>
      <c r="AC44" s="232">
        <v>267.7</v>
      </c>
      <c r="AD44" s="228">
        <v>1</v>
      </c>
      <c r="AE44" s="228">
        <v>1</v>
      </c>
      <c r="AF44" s="231" t="s">
        <v>627</v>
      </c>
      <c r="AG44" s="228">
        <v>1</v>
      </c>
      <c r="AH44" s="228">
        <v>1</v>
      </c>
      <c r="AI44" s="232" t="s">
        <v>627</v>
      </c>
      <c r="AJ44" s="597" t="s">
        <v>2648</v>
      </c>
      <c r="AK44" s="235"/>
      <c r="AL44" s="235"/>
      <c r="AM44" s="233"/>
    </row>
    <row r="45" spans="1:39" ht="13.5" customHeight="1">
      <c r="A45" s="272" t="s">
        <v>1441</v>
      </c>
      <c r="B45" s="598">
        <v>67</v>
      </c>
      <c r="C45" s="236">
        <v>257</v>
      </c>
      <c r="D45" s="237">
        <v>204</v>
      </c>
      <c r="E45" s="237">
        <v>8.9</v>
      </c>
      <c r="F45" s="237">
        <v>15.7</v>
      </c>
      <c r="G45" s="238">
        <v>13</v>
      </c>
      <c r="H45" s="661">
        <v>85.8</v>
      </c>
      <c r="I45" s="228">
        <v>225.6</v>
      </c>
      <c r="J45" s="228">
        <v>199.6</v>
      </c>
      <c r="K45" s="228" t="s">
        <v>634</v>
      </c>
      <c r="L45" s="228">
        <v>90</v>
      </c>
      <c r="M45" s="231">
        <v>114</v>
      </c>
      <c r="N45" s="228">
        <v>1.29</v>
      </c>
      <c r="O45" s="594">
        <v>19.2</v>
      </c>
      <c r="P45" s="239" t="s">
        <v>397</v>
      </c>
      <c r="Q45" s="231">
        <v>45</v>
      </c>
      <c r="R45" s="228">
        <v>10360</v>
      </c>
      <c r="S45" s="228">
        <v>806.6</v>
      </c>
      <c r="T45" s="600">
        <v>902</v>
      </c>
      <c r="U45" s="594">
        <v>11</v>
      </c>
      <c r="V45" s="231">
        <v>27.01</v>
      </c>
      <c r="W45" s="228">
        <v>2224</v>
      </c>
      <c r="X45" s="600">
        <v>218</v>
      </c>
      <c r="Y45" s="228">
        <v>332.2</v>
      </c>
      <c r="Z45" s="595">
        <v>5.1</v>
      </c>
      <c r="AA45" s="228">
        <v>55.53</v>
      </c>
      <c r="AB45" s="228">
        <v>62.61</v>
      </c>
      <c r="AC45" s="232">
        <v>323.4</v>
      </c>
      <c r="AD45" s="228">
        <v>1</v>
      </c>
      <c r="AE45" s="228">
        <v>1</v>
      </c>
      <c r="AF45" s="231" t="s">
        <v>627</v>
      </c>
      <c r="AG45" s="228">
        <v>1</v>
      </c>
      <c r="AH45" s="228">
        <v>1</v>
      </c>
      <c r="AI45" s="232" t="s">
        <v>627</v>
      </c>
      <c r="AJ45" s="597" t="s">
        <v>2648</v>
      </c>
      <c r="AK45" s="235"/>
      <c r="AL45" s="235"/>
      <c r="AM45" s="233"/>
    </row>
    <row r="46" spans="1:39" ht="13.5" customHeight="1">
      <c r="A46" s="272" t="s">
        <v>1442</v>
      </c>
      <c r="B46" s="598">
        <v>73</v>
      </c>
      <c r="C46" s="236">
        <v>253</v>
      </c>
      <c r="D46" s="237">
        <v>254</v>
      </c>
      <c r="E46" s="237">
        <v>8.6</v>
      </c>
      <c r="F46" s="237">
        <v>14.2</v>
      </c>
      <c r="G46" s="238">
        <v>13</v>
      </c>
      <c r="H46" s="661">
        <v>92.9</v>
      </c>
      <c r="I46" s="228">
        <v>224.6</v>
      </c>
      <c r="J46" s="228">
        <v>198.6</v>
      </c>
      <c r="K46" s="228" t="s">
        <v>634</v>
      </c>
      <c r="L46" s="228">
        <v>102</v>
      </c>
      <c r="M46" s="231">
        <v>148</v>
      </c>
      <c r="N46" s="228">
        <v>1.48</v>
      </c>
      <c r="O46" s="594">
        <v>20.31</v>
      </c>
      <c r="P46" s="239" t="s">
        <v>1658</v>
      </c>
      <c r="Q46" s="231">
        <v>49</v>
      </c>
      <c r="R46" s="228">
        <v>11290</v>
      </c>
      <c r="S46" s="228">
        <v>892.1</v>
      </c>
      <c r="T46" s="228">
        <v>986.1</v>
      </c>
      <c r="U46" s="594">
        <v>11.02</v>
      </c>
      <c r="V46" s="231">
        <v>25.78</v>
      </c>
      <c r="W46" s="228">
        <v>3880</v>
      </c>
      <c r="X46" s="228">
        <v>305.5</v>
      </c>
      <c r="Y46" s="228">
        <v>463.3</v>
      </c>
      <c r="Z46" s="595">
        <v>6.46</v>
      </c>
      <c r="AA46" s="228">
        <v>52.27</v>
      </c>
      <c r="AB46" s="228">
        <v>57.94</v>
      </c>
      <c r="AC46" s="232">
        <v>552.9</v>
      </c>
      <c r="AD46" s="228">
        <v>1</v>
      </c>
      <c r="AE46" s="228">
        <v>2</v>
      </c>
      <c r="AF46" s="231">
        <v>3</v>
      </c>
      <c r="AG46" s="228">
        <v>1</v>
      </c>
      <c r="AH46" s="228">
        <v>2</v>
      </c>
      <c r="AI46" s="232">
        <v>3</v>
      </c>
      <c r="AJ46" s="597" t="s">
        <v>2648</v>
      </c>
      <c r="AK46" s="235" t="s">
        <v>2648</v>
      </c>
      <c r="AL46" s="235"/>
      <c r="AM46" s="233"/>
    </row>
    <row r="47" spans="1:39" ht="13.5" customHeight="1">
      <c r="A47" s="272" t="s">
        <v>1443</v>
      </c>
      <c r="B47" s="598">
        <v>80</v>
      </c>
      <c r="C47" s="236">
        <v>256</v>
      </c>
      <c r="D47" s="237">
        <v>255</v>
      </c>
      <c r="E47" s="237">
        <v>9.4</v>
      </c>
      <c r="F47" s="237">
        <v>15.6</v>
      </c>
      <c r="G47" s="238">
        <v>13</v>
      </c>
      <c r="H47" s="591">
        <v>102</v>
      </c>
      <c r="I47" s="228">
        <v>224.8</v>
      </c>
      <c r="J47" s="228">
        <v>198.8</v>
      </c>
      <c r="K47" s="228" t="s">
        <v>634</v>
      </c>
      <c r="L47" s="228">
        <v>102</v>
      </c>
      <c r="M47" s="231">
        <v>150</v>
      </c>
      <c r="N47" s="228">
        <v>1.49</v>
      </c>
      <c r="O47" s="594">
        <v>18.59</v>
      </c>
      <c r="P47" s="239" t="s">
        <v>1659</v>
      </c>
      <c r="Q47" s="231">
        <v>54</v>
      </c>
      <c r="R47" s="228">
        <v>12570</v>
      </c>
      <c r="S47" s="228">
        <v>982.4</v>
      </c>
      <c r="T47" s="228">
        <v>1091</v>
      </c>
      <c r="U47" s="594">
        <v>11.1</v>
      </c>
      <c r="V47" s="595">
        <v>28.1</v>
      </c>
      <c r="W47" s="228">
        <v>4314</v>
      </c>
      <c r="X47" s="228">
        <v>338.3</v>
      </c>
      <c r="Y47" s="228">
        <v>513.3</v>
      </c>
      <c r="Z47" s="595">
        <v>6.5</v>
      </c>
      <c r="AA47" s="228">
        <v>55.83</v>
      </c>
      <c r="AB47" s="228">
        <v>76.15</v>
      </c>
      <c r="AC47" s="232">
        <v>622.9</v>
      </c>
      <c r="AD47" s="228">
        <v>1</v>
      </c>
      <c r="AE47" s="228">
        <v>2</v>
      </c>
      <c r="AF47" s="231">
        <v>3</v>
      </c>
      <c r="AG47" s="228">
        <v>1</v>
      </c>
      <c r="AH47" s="228">
        <v>2</v>
      </c>
      <c r="AI47" s="232">
        <v>3</v>
      </c>
      <c r="AJ47" s="597" t="s">
        <v>2648</v>
      </c>
      <c r="AK47" s="235" t="s">
        <v>2648</v>
      </c>
      <c r="AL47" s="235"/>
      <c r="AM47" s="233"/>
    </row>
    <row r="48" spans="1:39" ht="13.5" customHeight="1">
      <c r="A48" s="272" t="s">
        <v>1444</v>
      </c>
      <c r="B48" s="598">
        <v>89</v>
      </c>
      <c r="C48" s="236">
        <v>260</v>
      </c>
      <c r="D48" s="237">
        <v>256</v>
      </c>
      <c r="E48" s="237">
        <v>10.7</v>
      </c>
      <c r="F48" s="237">
        <v>17.3</v>
      </c>
      <c r="G48" s="238">
        <v>13</v>
      </c>
      <c r="H48" s="591">
        <v>114</v>
      </c>
      <c r="I48" s="228">
        <v>225.4</v>
      </c>
      <c r="J48" s="228">
        <v>199.4</v>
      </c>
      <c r="K48" s="228" t="s">
        <v>634</v>
      </c>
      <c r="L48" s="228">
        <v>104</v>
      </c>
      <c r="M48" s="231">
        <v>150</v>
      </c>
      <c r="N48" s="594">
        <v>1.5</v>
      </c>
      <c r="O48" s="594">
        <v>16.75</v>
      </c>
      <c r="P48" s="239" t="s">
        <v>1660</v>
      </c>
      <c r="Q48" s="231">
        <v>60</v>
      </c>
      <c r="R48" s="228">
        <v>14260</v>
      </c>
      <c r="S48" s="228">
        <v>1097</v>
      </c>
      <c r="T48" s="228">
        <v>1226</v>
      </c>
      <c r="U48" s="594">
        <v>11.18</v>
      </c>
      <c r="V48" s="231">
        <v>31.84</v>
      </c>
      <c r="W48" s="228">
        <v>4841</v>
      </c>
      <c r="X48" s="228">
        <v>378.2</v>
      </c>
      <c r="Y48" s="228">
        <v>574.5</v>
      </c>
      <c r="Z48" s="595">
        <v>6.51</v>
      </c>
      <c r="AA48" s="594">
        <v>60.5</v>
      </c>
      <c r="AB48" s="600">
        <v>104.4</v>
      </c>
      <c r="AC48" s="232">
        <v>712.4</v>
      </c>
      <c r="AD48" s="228">
        <v>1</v>
      </c>
      <c r="AE48" s="228">
        <v>1</v>
      </c>
      <c r="AF48" s="231">
        <v>2</v>
      </c>
      <c r="AG48" s="228">
        <v>1</v>
      </c>
      <c r="AH48" s="228">
        <v>1</v>
      </c>
      <c r="AI48" s="232">
        <v>2</v>
      </c>
      <c r="AJ48" s="597" t="s">
        <v>2648</v>
      </c>
      <c r="AK48" s="235" t="s">
        <v>2648</v>
      </c>
      <c r="AL48" s="235"/>
      <c r="AM48" s="233"/>
    </row>
    <row r="49" spans="1:39" ht="13.5" customHeight="1">
      <c r="A49" s="272" t="s">
        <v>1445</v>
      </c>
      <c r="B49" s="235">
        <v>101</v>
      </c>
      <c r="C49" s="236">
        <v>264</v>
      </c>
      <c r="D49" s="237">
        <v>257</v>
      </c>
      <c r="E49" s="237">
        <v>11.9</v>
      </c>
      <c r="F49" s="237">
        <v>19.6</v>
      </c>
      <c r="G49" s="238">
        <v>13</v>
      </c>
      <c r="H49" s="591">
        <v>129</v>
      </c>
      <c r="I49" s="228">
        <v>224.8</v>
      </c>
      <c r="J49" s="228">
        <v>198.8</v>
      </c>
      <c r="K49" s="228" t="s">
        <v>634</v>
      </c>
      <c r="L49" s="228">
        <v>106</v>
      </c>
      <c r="M49" s="231">
        <v>152</v>
      </c>
      <c r="N49" s="228">
        <v>1.51</v>
      </c>
      <c r="O49" s="594">
        <v>14.91</v>
      </c>
      <c r="P49" s="239" t="s">
        <v>1661</v>
      </c>
      <c r="Q49" s="231">
        <v>68</v>
      </c>
      <c r="R49" s="228">
        <v>16380</v>
      </c>
      <c r="S49" s="228">
        <v>1241</v>
      </c>
      <c r="T49" s="228">
        <v>1398</v>
      </c>
      <c r="U49" s="594">
        <v>11.27</v>
      </c>
      <c r="V49" s="231">
        <v>35.73</v>
      </c>
      <c r="W49" s="228">
        <v>5549</v>
      </c>
      <c r="X49" s="228">
        <v>431.9</v>
      </c>
      <c r="Y49" s="228">
        <v>656.6</v>
      </c>
      <c r="Z49" s="595">
        <v>6.56</v>
      </c>
      <c r="AA49" s="228">
        <v>66.37</v>
      </c>
      <c r="AB49" s="228">
        <v>150.3</v>
      </c>
      <c r="AC49" s="601">
        <v>828</v>
      </c>
      <c r="AD49" s="228">
        <v>1</v>
      </c>
      <c r="AE49" s="228">
        <v>1</v>
      </c>
      <c r="AF49" s="231">
        <v>1</v>
      </c>
      <c r="AG49" s="228">
        <v>1</v>
      </c>
      <c r="AH49" s="228">
        <v>1</v>
      </c>
      <c r="AI49" s="232">
        <v>1</v>
      </c>
      <c r="AJ49" s="597" t="s">
        <v>2648</v>
      </c>
      <c r="AK49" s="235" t="s">
        <v>2648</v>
      </c>
      <c r="AL49" s="235"/>
      <c r="AM49" s="233"/>
    </row>
    <row r="50" spans="1:39" ht="13.5" customHeight="1">
      <c r="A50" s="272" t="s">
        <v>1446</v>
      </c>
      <c r="B50" s="235">
        <v>115</v>
      </c>
      <c r="C50" s="236">
        <v>269</v>
      </c>
      <c r="D50" s="237">
        <v>259</v>
      </c>
      <c r="E50" s="237">
        <v>13.5</v>
      </c>
      <c r="F50" s="237">
        <v>22.1</v>
      </c>
      <c r="G50" s="238">
        <v>13</v>
      </c>
      <c r="H50" s="591">
        <v>146</v>
      </c>
      <c r="I50" s="228">
        <v>224.8</v>
      </c>
      <c r="J50" s="228">
        <v>198.8</v>
      </c>
      <c r="K50" s="228" t="s">
        <v>634</v>
      </c>
      <c r="L50" s="228">
        <v>106</v>
      </c>
      <c r="M50" s="231">
        <v>154</v>
      </c>
      <c r="N50" s="228">
        <v>1.52</v>
      </c>
      <c r="O50" s="594">
        <v>13.29</v>
      </c>
      <c r="P50" s="239" t="s">
        <v>590</v>
      </c>
      <c r="Q50" s="231">
        <v>77</v>
      </c>
      <c r="R50" s="228">
        <v>18940</v>
      </c>
      <c r="S50" s="228">
        <v>1408</v>
      </c>
      <c r="T50" s="228">
        <v>1599</v>
      </c>
      <c r="U50" s="594">
        <v>11.38</v>
      </c>
      <c r="V50" s="231">
        <v>40.43</v>
      </c>
      <c r="W50" s="228">
        <v>6405</v>
      </c>
      <c r="X50" s="228">
        <v>494.6</v>
      </c>
      <c r="Y50" s="228">
        <v>752.8</v>
      </c>
      <c r="Z50" s="595">
        <v>6.62</v>
      </c>
      <c r="AA50" s="228">
        <v>72.89</v>
      </c>
      <c r="AB50" s="228">
        <v>215.3</v>
      </c>
      <c r="AC50" s="232">
        <v>975.3</v>
      </c>
      <c r="AD50" s="228">
        <v>1</v>
      </c>
      <c r="AE50" s="228">
        <v>1</v>
      </c>
      <c r="AF50" s="231">
        <v>1</v>
      </c>
      <c r="AG50" s="228">
        <v>1</v>
      </c>
      <c r="AH50" s="228">
        <v>1</v>
      </c>
      <c r="AI50" s="232">
        <v>1</v>
      </c>
      <c r="AJ50" s="597" t="s">
        <v>2648</v>
      </c>
      <c r="AK50" s="235" t="s">
        <v>2648</v>
      </c>
      <c r="AL50" s="235"/>
      <c r="AM50" s="233"/>
    </row>
    <row r="51" spans="1:39" ht="13.5" customHeight="1">
      <c r="A51" s="272" t="s">
        <v>189</v>
      </c>
      <c r="B51" s="235">
        <v>131</v>
      </c>
      <c r="C51" s="236">
        <v>275</v>
      </c>
      <c r="D51" s="237">
        <v>261</v>
      </c>
      <c r="E51" s="237">
        <v>15.4</v>
      </c>
      <c r="F51" s="237">
        <v>25.1</v>
      </c>
      <c r="G51" s="238">
        <v>13</v>
      </c>
      <c r="H51" s="591">
        <v>167</v>
      </c>
      <c r="I51" s="228">
        <v>224.8</v>
      </c>
      <c r="J51" s="228">
        <v>198.8</v>
      </c>
      <c r="K51" s="228" t="s">
        <v>634</v>
      </c>
      <c r="L51" s="228">
        <v>108</v>
      </c>
      <c r="M51" s="231">
        <v>156</v>
      </c>
      <c r="N51" s="228">
        <v>1.54</v>
      </c>
      <c r="O51" s="594">
        <v>11.75</v>
      </c>
      <c r="P51" s="239" t="s">
        <v>591</v>
      </c>
      <c r="Q51" s="231">
        <v>88</v>
      </c>
      <c r="R51" s="228">
        <v>22150</v>
      </c>
      <c r="S51" s="228">
        <v>1611</v>
      </c>
      <c r="T51" s="228">
        <v>1847</v>
      </c>
      <c r="U51" s="594">
        <v>11.52</v>
      </c>
      <c r="V51" s="231">
        <v>46.39</v>
      </c>
      <c r="W51" s="228">
        <v>7446</v>
      </c>
      <c r="X51" s="228">
        <v>570.6</v>
      </c>
      <c r="Y51" s="228">
        <v>869.7</v>
      </c>
      <c r="Z51" s="595">
        <v>6.68</v>
      </c>
      <c r="AA51" s="594">
        <v>80.8</v>
      </c>
      <c r="AB51" s="228">
        <v>315.9</v>
      </c>
      <c r="AC51" s="232">
        <v>1161</v>
      </c>
      <c r="AD51" s="228">
        <v>1</v>
      </c>
      <c r="AE51" s="228">
        <v>1</v>
      </c>
      <c r="AF51" s="231">
        <v>1</v>
      </c>
      <c r="AG51" s="228">
        <v>1</v>
      </c>
      <c r="AH51" s="228">
        <v>1</v>
      </c>
      <c r="AI51" s="232">
        <v>1</v>
      </c>
      <c r="AJ51" s="597" t="s">
        <v>2648</v>
      </c>
      <c r="AK51" s="235" t="s">
        <v>2648</v>
      </c>
      <c r="AL51" s="235"/>
      <c r="AM51" s="233"/>
    </row>
    <row r="52" spans="1:39" ht="13.5" customHeight="1">
      <c r="A52" s="272" t="s">
        <v>190</v>
      </c>
      <c r="B52" s="235">
        <v>149</v>
      </c>
      <c r="C52" s="236">
        <v>282</v>
      </c>
      <c r="D52" s="237">
        <v>263</v>
      </c>
      <c r="E52" s="237">
        <v>17.3</v>
      </c>
      <c r="F52" s="237">
        <v>28.4</v>
      </c>
      <c r="G52" s="238">
        <v>13</v>
      </c>
      <c r="H52" s="591">
        <v>190</v>
      </c>
      <c r="I52" s="228">
        <v>225.2</v>
      </c>
      <c r="J52" s="228">
        <v>199.2</v>
      </c>
      <c r="K52" s="228" t="s">
        <v>634</v>
      </c>
      <c r="L52" s="228">
        <v>110</v>
      </c>
      <c r="M52" s="231">
        <v>158</v>
      </c>
      <c r="N52" s="228">
        <v>1.56</v>
      </c>
      <c r="O52" s="594">
        <v>10.47</v>
      </c>
      <c r="P52" s="239" t="s">
        <v>592</v>
      </c>
      <c r="Q52" s="231">
        <v>100</v>
      </c>
      <c r="R52" s="228">
        <v>25940</v>
      </c>
      <c r="S52" s="228">
        <v>1840</v>
      </c>
      <c r="T52" s="228">
        <v>2129</v>
      </c>
      <c r="U52" s="594">
        <v>11.69</v>
      </c>
      <c r="V52" s="231">
        <v>52.63</v>
      </c>
      <c r="W52" s="228">
        <v>8622</v>
      </c>
      <c r="X52" s="228">
        <v>655.7</v>
      </c>
      <c r="Y52" s="228">
        <v>1001</v>
      </c>
      <c r="Z52" s="595">
        <v>6.74</v>
      </c>
      <c r="AA52" s="594">
        <v>89.3</v>
      </c>
      <c r="AB52" s="228">
        <v>456.5</v>
      </c>
      <c r="AC52" s="232">
        <v>1384</v>
      </c>
      <c r="AD52" s="228">
        <v>1</v>
      </c>
      <c r="AE52" s="228">
        <v>1</v>
      </c>
      <c r="AF52" s="231">
        <v>1</v>
      </c>
      <c r="AG52" s="228">
        <v>1</v>
      </c>
      <c r="AH52" s="228">
        <v>1</v>
      </c>
      <c r="AI52" s="232">
        <v>1</v>
      </c>
      <c r="AJ52" s="597" t="s">
        <v>2648</v>
      </c>
      <c r="AK52" s="235" t="s">
        <v>2648</v>
      </c>
      <c r="AL52" s="235"/>
      <c r="AM52" s="233"/>
    </row>
    <row r="53" spans="1:39" ht="13.5" customHeight="1">
      <c r="A53" s="272" t="s">
        <v>191</v>
      </c>
      <c r="B53" s="235">
        <v>167</v>
      </c>
      <c r="C53" s="236">
        <v>289</v>
      </c>
      <c r="D53" s="237">
        <v>265</v>
      </c>
      <c r="E53" s="237">
        <v>19.2</v>
      </c>
      <c r="F53" s="237">
        <v>31.8</v>
      </c>
      <c r="G53" s="238">
        <v>13</v>
      </c>
      <c r="H53" s="591">
        <v>212</v>
      </c>
      <c r="I53" s="228">
        <v>225.4</v>
      </c>
      <c r="J53" s="228">
        <v>199.4</v>
      </c>
      <c r="K53" s="228" t="s">
        <v>634</v>
      </c>
      <c r="L53" s="228">
        <v>112</v>
      </c>
      <c r="M53" s="231">
        <v>160</v>
      </c>
      <c r="N53" s="228">
        <v>1.58</v>
      </c>
      <c r="O53" s="594">
        <v>9.42</v>
      </c>
      <c r="P53" s="239" t="s">
        <v>593</v>
      </c>
      <c r="Q53" s="231">
        <v>112</v>
      </c>
      <c r="R53" s="228">
        <v>30020</v>
      </c>
      <c r="S53" s="228">
        <v>2078</v>
      </c>
      <c r="T53" s="228">
        <v>2427</v>
      </c>
      <c r="U53" s="594">
        <v>11.87</v>
      </c>
      <c r="V53" s="231">
        <v>59.05</v>
      </c>
      <c r="W53" s="228">
        <v>9879</v>
      </c>
      <c r="X53" s="228">
        <v>745.6</v>
      </c>
      <c r="Y53" s="228">
        <v>1139</v>
      </c>
      <c r="Z53" s="595">
        <v>6.81</v>
      </c>
      <c r="AA53" s="228">
        <v>98.01</v>
      </c>
      <c r="AB53" s="228">
        <v>639.3</v>
      </c>
      <c r="AC53" s="232">
        <v>1631</v>
      </c>
      <c r="AD53" s="228">
        <v>1</v>
      </c>
      <c r="AE53" s="228">
        <v>1</v>
      </c>
      <c r="AF53" s="231">
        <v>1</v>
      </c>
      <c r="AG53" s="228">
        <v>1</v>
      </c>
      <c r="AH53" s="228">
        <v>1</v>
      </c>
      <c r="AI53" s="232">
        <v>1</v>
      </c>
      <c r="AJ53" s="597" t="s">
        <v>2648</v>
      </c>
      <c r="AK53" s="235" t="s">
        <v>2648</v>
      </c>
      <c r="AL53" s="235"/>
      <c r="AM53" s="233"/>
    </row>
    <row r="54" spans="1:39" ht="13.5" customHeight="1">
      <c r="A54" s="272" t="s">
        <v>192</v>
      </c>
      <c r="B54" s="598">
        <v>21</v>
      </c>
      <c r="C54" s="236">
        <v>303</v>
      </c>
      <c r="D54" s="237">
        <v>101</v>
      </c>
      <c r="E54" s="237">
        <v>5.1</v>
      </c>
      <c r="F54" s="237">
        <v>5.7</v>
      </c>
      <c r="G54" s="238">
        <v>8</v>
      </c>
      <c r="H54" s="661">
        <v>26.8</v>
      </c>
      <c r="I54" s="228">
        <v>291.6</v>
      </c>
      <c r="J54" s="228">
        <v>275.6</v>
      </c>
      <c r="K54" s="228" t="s">
        <v>627</v>
      </c>
      <c r="L54" s="228" t="s">
        <v>627</v>
      </c>
      <c r="M54" s="231" t="s">
        <v>627</v>
      </c>
      <c r="N54" s="228">
        <v>0.986</v>
      </c>
      <c r="O54" s="594">
        <v>46.74</v>
      </c>
      <c r="P54" s="239" t="s">
        <v>594</v>
      </c>
      <c r="Q54" s="231">
        <v>14</v>
      </c>
      <c r="R54" s="228">
        <v>3708</v>
      </c>
      <c r="S54" s="228">
        <v>244.8</v>
      </c>
      <c r="T54" s="228">
        <v>287.1</v>
      </c>
      <c r="U54" s="594">
        <v>11.75</v>
      </c>
      <c r="V54" s="231">
        <v>16.56</v>
      </c>
      <c r="W54" s="228">
        <v>98.31</v>
      </c>
      <c r="X54" s="228">
        <v>19.47</v>
      </c>
      <c r="Y54" s="228">
        <v>31.19</v>
      </c>
      <c r="Z54" s="595">
        <v>1.91</v>
      </c>
      <c r="AA54" s="228">
        <v>25.85</v>
      </c>
      <c r="AB54" s="228">
        <v>3.17</v>
      </c>
      <c r="AC54" s="232">
        <v>21.63</v>
      </c>
      <c r="AD54" s="228">
        <v>1</v>
      </c>
      <c r="AE54" s="228">
        <v>2</v>
      </c>
      <c r="AF54" s="231" t="s">
        <v>627</v>
      </c>
      <c r="AG54" s="228">
        <v>4</v>
      </c>
      <c r="AH54" s="228">
        <v>4</v>
      </c>
      <c r="AI54" s="232" t="s">
        <v>627</v>
      </c>
      <c r="AJ54" s="597" t="s">
        <v>2648</v>
      </c>
      <c r="AK54" s="235"/>
      <c r="AL54" s="235"/>
      <c r="AM54" s="233"/>
    </row>
    <row r="55" spans="1:39" ht="13.5" customHeight="1">
      <c r="A55" s="272" t="s">
        <v>193</v>
      </c>
      <c r="B55" s="235">
        <v>23.8</v>
      </c>
      <c r="C55" s="236">
        <v>305</v>
      </c>
      <c r="D55" s="237">
        <v>101</v>
      </c>
      <c r="E55" s="237">
        <v>5.6</v>
      </c>
      <c r="F55" s="237">
        <v>6.7</v>
      </c>
      <c r="G55" s="238">
        <v>8</v>
      </c>
      <c r="H55" s="661">
        <v>30.4</v>
      </c>
      <c r="I55" s="228">
        <v>291.6</v>
      </c>
      <c r="J55" s="228">
        <v>275.6</v>
      </c>
      <c r="K55" s="228" t="s">
        <v>627</v>
      </c>
      <c r="L55" s="228" t="s">
        <v>627</v>
      </c>
      <c r="M55" s="231" t="s">
        <v>627</v>
      </c>
      <c r="N55" s="228">
        <v>0.989</v>
      </c>
      <c r="O55" s="594">
        <v>41.47</v>
      </c>
      <c r="P55" s="239" t="s">
        <v>595</v>
      </c>
      <c r="Q55" s="231">
        <v>16</v>
      </c>
      <c r="R55" s="228">
        <v>4280</v>
      </c>
      <c r="S55" s="228">
        <v>280.7</v>
      </c>
      <c r="T55" s="228">
        <v>328.6</v>
      </c>
      <c r="U55" s="594">
        <v>11.87</v>
      </c>
      <c r="V55" s="595">
        <v>18.3</v>
      </c>
      <c r="W55" s="228">
        <v>115.6</v>
      </c>
      <c r="X55" s="228">
        <v>22.89</v>
      </c>
      <c r="Y55" s="594">
        <v>36.7</v>
      </c>
      <c r="Z55" s="595">
        <v>1.95</v>
      </c>
      <c r="AA55" s="228">
        <v>28.36</v>
      </c>
      <c r="AB55" s="594">
        <v>4.5</v>
      </c>
      <c r="AC55" s="232">
        <v>25.59</v>
      </c>
      <c r="AD55" s="228">
        <v>1</v>
      </c>
      <c r="AE55" s="228">
        <v>1</v>
      </c>
      <c r="AF55" s="231" t="s">
        <v>627</v>
      </c>
      <c r="AG55" s="228">
        <v>4</v>
      </c>
      <c r="AH55" s="228">
        <v>4</v>
      </c>
      <c r="AI55" s="232" t="s">
        <v>627</v>
      </c>
      <c r="AJ55" s="597" t="s">
        <v>2648</v>
      </c>
      <c r="AK55" s="235"/>
      <c r="AL55" s="235"/>
      <c r="AM55" s="233"/>
    </row>
    <row r="56" spans="1:39" ht="13.5" customHeight="1">
      <c r="A56" s="272" t="s">
        <v>194</v>
      </c>
      <c r="B56" s="235">
        <v>28.3</v>
      </c>
      <c r="C56" s="236">
        <v>309</v>
      </c>
      <c r="D56" s="237">
        <v>102</v>
      </c>
      <c r="E56" s="237">
        <v>6</v>
      </c>
      <c r="F56" s="237">
        <v>8.9</v>
      </c>
      <c r="G56" s="238">
        <v>8</v>
      </c>
      <c r="H56" s="661">
        <v>35.9</v>
      </c>
      <c r="I56" s="228">
        <v>291.2</v>
      </c>
      <c r="J56" s="228">
        <v>275.2</v>
      </c>
      <c r="K56" s="228" t="s">
        <v>627</v>
      </c>
      <c r="L56" s="228" t="s">
        <v>627</v>
      </c>
      <c r="M56" s="231" t="s">
        <v>627</v>
      </c>
      <c r="N56" s="594">
        <v>1</v>
      </c>
      <c r="O56" s="594">
        <v>35.31</v>
      </c>
      <c r="P56" s="239" t="s">
        <v>453</v>
      </c>
      <c r="Q56" s="231">
        <v>19</v>
      </c>
      <c r="R56" s="228">
        <v>5431</v>
      </c>
      <c r="S56" s="228">
        <v>351.5</v>
      </c>
      <c r="T56" s="228">
        <v>406.9</v>
      </c>
      <c r="U56" s="594">
        <v>12.27</v>
      </c>
      <c r="V56" s="231">
        <v>19.89</v>
      </c>
      <c r="W56" s="228">
        <v>158.1</v>
      </c>
      <c r="X56" s="228">
        <v>30.99</v>
      </c>
      <c r="Y56" s="228">
        <v>49.15</v>
      </c>
      <c r="Z56" s="595">
        <v>2.09</v>
      </c>
      <c r="AA56" s="228">
        <v>33.14</v>
      </c>
      <c r="AB56" s="228">
        <v>7.72</v>
      </c>
      <c r="AC56" s="232">
        <v>35.44</v>
      </c>
      <c r="AD56" s="228">
        <v>1</v>
      </c>
      <c r="AE56" s="228">
        <v>1</v>
      </c>
      <c r="AF56" s="231" t="s">
        <v>627</v>
      </c>
      <c r="AG56" s="228">
        <v>4</v>
      </c>
      <c r="AH56" s="228">
        <v>4</v>
      </c>
      <c r="AI56" s="232" t="s">
        <v>627</v>
      </c>
      <c r="AJ56" s="597" t="s">
        <v>2648</v>
      </c>
      <c r="AK56" s="235"/>
      <c r="AL56" s="235"/>
      <c r="AM56" s="233"/>
    </row>
    <row r="57" spans="1:39" ht="13.5" customHeight="1">
      <c r="A57" s="272" t="s">
        <v>195</v>
      </c>
      <c r="B57" s="235">
        <v>32.7</v>
      </c>
      <c r="C57" s="236">
        <v>313</v>
      </c>
      <c r="D57" s="237">
        <v>102</v>
      </c>
      <c r="E57" s="237">
        <v>6.6</v>
      </c>
      <c r="F57" s="237">
        <v>10.8</v>
      </c>
      <c r="G57" s="238">
        <v>8</v>
      </c>
      <c r="H57" s="661">
        <v>41.8</v>
      </c>
      <c r="I57" s="228">
        <v>291.4</v>
      </c>
      <c r="J57" s="228">
        <v>275.4</v>
      </c>
      <c r="K57" s="228" t="s">
        <v>627</v>
      </c>
      <c r="L57" s="228" t="s">
        <v>627</v>
      </c>
      <c r="M57" s="231" t="s">
        <v>627</v>
      </c>
      <c r="N57" s="228">
        <v>1.01</v>
      </c>
      <c r="O57" s="594">
        <v>30.68</v>
      </c>
      <c r="P57" s="239" t="s">
        <v>599</v>
      </c>
      <c r="Q57" s="231">
        <v>22</v>
      </c>
      <c r="R57" s="228">
        <v>6507</v>
      </c>
      <c r="S57" s="228">
        <v>415.8</v>
      </c>
      <c r="T57" s="228">
        <v>480.9</v>
      </c>
      <c r="U57" s="594">
        <v>12.47</v>
      </c>
      <c r="V57" s="231">
        <v>22.22</v>
      </c>
      <c r="W57" s="228">
        <v>191.9</v>
      </c>
      <c r="X57" s="228">
        <v>37.62</v>
      </c>
      <c r="Y57" s="228">
        <v>59.63</v>
      </c>
      <c r="Z57" s="595">
        <v>2.14</v>
      </c>
      <c r="AA57" s="228">
        <v>37.57</v>
      </c>
      <c r="AB57" s="228">
        <v>12.36</v>
      </c>
      <c r="AC57" s="232">
        <v>43.61</v>
      </c>
      <c r="AD57" s="228">
        <v>1</v>
      </c>
      <c r="AE57" s="228">
        <v>1</v>
      </c>
      <c r="AF57" s="231" t="s">
        <v>627</v>
      </c>
      <c r="AG57" s="228">
        <v>3</v>
      </c>
      <c r="AH57" s="228">
        <v>4</v>
      </c>
      <c r="AI57" s="232" t="s">
        <v>627</v>
      </c>
      <c r="AJ57" s="597" t="s">
        <v>2648</v>
      </c>
      <c r="AK57" s="235"/>
      <c r="AL57" s="235"/>
      <c r="AM57" s="233"/>
    </row>
    <row r="58" spans="1:39" ht="13.5" customHeight="1">
      <c r="A58" s="272" t="s">
        <v>196</v>
      </c>
      <c r="B58" s="598">
        <v>31</v>
      </c>
      <c r="C58" s="236">
        <v>306</v>
      </c>
      <c r="D58" s="237">
        <v>164</v>
      </c>
      <c r="E58" s="237">
        <v>5</v>
      </c>
      <c r="F58" s="237">
        <v>7.4</v>
      </c>
      <c r="G58" s="238">
        <v>8</v>
      </c>
      <c r="H58" s="227">
        <v>39.38</v>
      </c>
      <c r="I58" s="228">
        <v>291.2</v>
      </c>
      <c r="J58" s="228">
        <v>275.2</v>
      </c>
      <c r="K58" s="228" t="s">
        <v>631</v>
      </c>
      <c r="L58" s="228">
        <v>78</v>
      </c>
      <c r="M58" s="231">
        <v>82</v>
      </c>
      <c r="N58" s="228">
        <v>1.24</v>
      </c>
      <c r="O58" s="594">
        <v>40.25</v>
      </c>
      <c r="P58" s="239" t="s">
        <v>2007</v>
      </c>
      <c r="Q58" s="231">
        <v>21</v>
      </c>
      <c r="R58" s="228">
        <v>6554</v>
      </c>
      <c r="S58" s="228">
        <v>428.4</v>
      </c>
      <c r="T58" s="228">
        <v>476.3</v>
      </c>
      <c r="U58" s="594">
        <v>12.9</v>
      </c>
      <c r="V58" s="231">
        <v>16.66</v>
      </c>
      <c r="W58" s="228">
        <v>544.4</v>
      </c>
      <c r="X58" s="228">
        <v>66.39</v>
      </c>
      <c r="Y58" s="228">
        <v>101.6</v>
      </c>
      <c r="Z58" s="595">
        <v>3.72</v>
      </c>
      <c r="AA58" s="228">
        <v>29.17</v>
      </c>
      <c r="AB58" s="228">
        <v>6.25</v>
      </c>
      <c r="AC58" s="232">
        <v>121.3</v>
      </c>
      <c r="AD58" s="228">
        <v>3</v>
      </c>
      <c r="AE58" s="228">
        <v>3</v>
      </c>
      <c r="AF58" s="231" t="s">
        <v>627</v>
      </c>
      <c r="AG58" s="228">
        <v>4</v>
      </c>
      <c r="AH58" s="228">
        <v>4</v>
      </c>
      <c r="AI58" s="232" t="s">
        <v>627</v>
      </c>
      <c r="AJ58" s="597" t="s">
        <v>2648</v>
      </c>
      <c r="AK58" s="235"/>
      <c r="AL58" s="235"/>
      <c r="AM58" s="233"/>
    </row>
    <row r="59" spans="1:39" ht="13.5" customHeight="1">
      <c r="A59" s="272" t="s">
        <v>197</v>
      </c>
      <c r="B59" s="235">
        <v>38.7</v>
      </c>
      <c r="C59" s="236">
        <v>310</v>
      </c>
      <c r="D59" s="237">
        <v>165</v>
      </c>
      <c r="E59" s="237">
        <v>5.8</v>
      </c>
      <c r="F59" s="237">
        <v>9.7</v>
      </c>
      <c r="G59" s="238">
        <v>8</v>
      </c>
      <c r="H59" s="661">
        <v>49.4</v>
      </c>
      <c r="I59" s="228">
        <v>290.6</v>
      </c>
      <c r="J59" s="228">
        <v>274.6</v>
      </c>
      <c r="K59" s="228" t="s">
        <v>631</v>
      </c>
      <c r="L59" s="228">
        <v>80</v>
      </c>
      <c r="M59" s="231">
        <v>84</v>
      </c>
      <c r="N59" s="228">
        <v>1.25</v>
      </c>
      <c r="O59" s="594">
        <v>32.27</v>
      </c>
      <c r="P59" s="239" t="s">
        <v>454</v>
      </c>
      <c r="Q59" s="231">
        <v>26</v>
      </c>
      <c r="R59" s="228">
        <v>8527</v>
      </c>
      <c r="S59" s="228">
        <v>550.1</v>
      </c>
      <c r="T59" s="228">
        <v>611.8</v>
      </c>
      <c r="U59" s="594">
        <v>13.12</v>
      </c>
      <c r="V59" s="231">
        <v>19.64</v>
      </c>
      <c r="W59" s="228">
        <v>726.8</v>
      </c>
      <c r="X59" s="594">
        <v>88.1</v>
      </c>
      <c r="Y59" s="228">
        <v>134.8</v>
      </c>
      <c r="Z59" s="595">
        <v>3.83</v>
      </c>
      <c r="AA59" s="228">
        <v>34.61</v>
      </c>
      <c r="AB59" s="228">
        <v>12.76</v>
      </c>
      <c r="AC59" s="232">
        <v>163.7</v>
      </c>
      <c r="AD59" s="228">
        <v>1</v>
      </c>
      <c r="AE59" s="228">
        <v>2</v>
      </c>
      <c r="AF59" s="231" t="s">
        <v>627</v>
      </c>
      <c r="AG59" s="228">
        <v>4</v>
      </c>
      <c r="AH59" s="228">
        <v>4</v>
      </c>
      <c r="AI59" s="232" t="s">
        <v>627</v>
      </c>
      <c r="AJ59" s="597" t="s">
        <v>2648</v>
      </c>
      <c r="AK59" s="235"/>
      <c r="AL59" s="235"/>
      <c r="AM59" s="233"/>
    </row>
    <row r="60" spans="1:39" ht="13.5" customHeight="1">
      <c r="A60" s="272" t="s">
        <v>198</v>
      </c>
      <c r="B60" s="235">
        <v>44.5</v>
      </c>
      <c r="C60" s="236">
        <v>313</v>
      </c>
      <c r="D60" s="237">
        <v>166</v>
      </c>
      <c r="E60" s="237">
        <v>6.6</v>
      </c>
      <c r="F60" s="237">
        <v>11.2</v>
      </c>
      <c r="G60" s="238">
        <v>8</v>
      </c>
      <c r="H60" s="661">
        <v>56.7</v>
      </c>
      <c r="I60" s="228">
        <v>290.6</v>
      </c>
      <c r="J60" s="228">
        <v>274.6</v>
      </c>
      <c r="K60" s="228" t="s">
        <v>631</v>
      </c>
      <c r="L60" s="228">
        <v>80</v>
      </c>
      <c r="M60" s="231">
        <v>84</v>
      </c>
      <c r="N60" s="228">
        <v>1.26</v>
      </c>
      <c r="O60" s="594">
        <v>28.27</v>
      </c>
      <c r="P60" s="239" t="s">
        <v>455</v>
      </c>
      <c r="Q60" s="231">
        <v>30</v>
      </c>
      <c r="R60" s="228">
        <v>9934</v>
      </c>
      <c r="S60" s="228">
        <v>634.8</v>
      </c>
      <c r="T60" s="228">
        <v>708.3</v>
      </c>
      <c r="U60" s="594">
        <v>13.21</v>
      </c>
      <c r="V60" s="231">
        <v>22.26</v>
      </c>
      <c r="W60" s="228">
        <v>854.7</v>
      </c>
      <c r="X60" s="600">
        <v>103</v>
      </c>
      <c r="Y60" s="228">
        <v>157.8</v>
      </c>
      <c r="Z60" s="595">
        <v>3.88</v>
      </c>
      <c r="AA60" s="228">
        <v>38.37</v>
      </c>
      <c r="AB60" s="594">
        <v>19.3</v>
      </c>
      <c r="AC60" s="232">
        <v>194.4</v>
      </c>
      <c r="AD60" s="228">
        <v>1</v>
      </c>
      <c r="AE60" s="228">
        <v>1</v>
      </c>
      <c r="AF60" s="231" t="s">
        <v>627</v>
      </c>
      <c r="AG60" s="228">
        <v>3</v>
      </c>
      <c r="AH60" s="228">
        <v>4</v>
      </c>
      <c r="AI60" s="232" t="s">
        <v>627</v>
      </c>
      <c r="AJ60" s="597" t="s">
        <v>2648</v>
      </c>
      <c r="AK60" s="235"/>
      <c r="AL60" s="235"/>
      <c r="AM60" s="233"/>
    </row>
    <row r="61" spans="1:39" ht="13.5" customHeight="1">
      <c r="A61" s="272" t="s">
        <v>199</v>
      </c>
      <c r="B61" s="598">
        <v>52</v>
      </c>
      <c r="C61" s="236">
        <v>317</v>
      </c>
      <c r="D61" s="237">
        <v>167</v>
      </c>
      <c r="E61" s="237">
        <v>7.6</v>
      </c>
      <c r="F61" s="237">
        <v>13.2</v>
      </c>
      <c r="G61" s="238">
        <v>8</v>
      </c>
      <c r="H61" s="661">
        <v>66.5</v>
      </c>
      <c r="I61" s="228">
        <v>290.6</v>
      </c>
      <c r="J61" s="228">
        <v>274.6</v>
      </c>
      <c r="K61" s="228" t="s">
        <v>631</v>
      </c>
      <c r="L61" s="228">
        <v>82</v>
      </c>
      <c r="M61" s="231">
        <v>86</v>
      </c>
      <c r="N61" s="228">
        <v>1.27</v>
      </c>
      <c r="O61" s="594">
        <v>24.28</v>
      </c>
      <c r="P61" s="239" t="s">
        <v>456</v>
      </c>
      <c r="Q61" s="231">
        <v>35</v>
      </c>
      <c r="R61" s="228">
        <v>11851</v>
      </c>
      <c r="S61" s="228">
        <v>747.7</v>
      </c>
      <c r="T61" s="228">
        <v>838.5</v>
      </c>
      <c r="U61" s="594">
        <v>13.32</v>
      </c>
      <c r="V61" s="231">
        <v>25.81</v>
      </c>
      <c r="W61" s="228">
        <v>1026</v>
      </c>
      <c r="X61" s="228">
        <v>122.9</v>
      </c>
      <c r="Y61" s="228">
        <v>188.6</v>
      </c>
      <c r="Z61" s="595">
        <v>3.92</v>
      </c>
      <c r="AA61" s="228">
        <v>43.39</v>
      </c>
      <c r="AB61" s="594">
        <v>31.1</v>
      </c>
      <c r="AC61" s="232">
        <v>236.4</v>
      </c>
      <c r="AD61" s="228">
        <v>1</v>
      </c>
      <c r="AE61" s="228">
        <v>1</v>
      </c>
      <c r="AF61" s="231" t="s">
        <v>627</v>
      </c>
      <c r="AG61" s="228">
        <v>2</v>
      </c>
      <c r="AH61" s="228">
        <v>4</v>
      </c>
      <c r="AI61" s="232" t="s">
        <v>627</v>
      </c>
      <c r="AJ61" s="597" t="s">
        <v>2648</v>
      </c>
      <c r="AK61" s="235"/>
      <c r="AL61" s="235"/>
      <c r="AM61" s="233"/>
    </row>
    <row r="62" spans="1:39" ht="13.5" customHeight="1">
      <c r="A62" s="272" t="s">
        <v>200</v>
      </c>
      <c r="B62" s="598">
        <v>60</v>
      </c>
      <c r="C62" s="236">
        <v>303</v>
      </c>
      <c r="D62" s="237">
        <v>203</v>
      </c>
      <c r="E62" s="237">
        <v>7.5</v>
      </c>
      <c r="F62" s="237">
        <v>13.1</v>
      </c>
      <c r="G62" s="238">
        <v>15</v>
      </c>
      <c r="H62" s="661">
        <v>76.1</v>
      </c>
      <c r="I62" s="228">
        <v>276.8</v>
      </c>
      <c r="J62" s="228">
        <v>246.8</v>
      </c>
      <c r="K62" s="228" t="s">
        <v>634</v>
      </c>
      <c r="L62" s="228">
        <v>90</v>
      </c>
      <c r="M62" s="231">
        <v>113</v>
      </c>
      <c r="N62" s="228">
        <v>1.38</v>
      </c>
      <c r="O62" s="594">
        <v>23.12</v>
      </c>
      <c r="P62" s="239" t="s">
        <v>2222</v>
      </c>
      <c r="Q62" s="231">
        <v>40</v>
      </c>
      <c r="R62" s="228">
        <v>12860</v>
      </c>
      <c r="S62" s="228">
        <v>848.9</v>
      </c>
      <c r="T62" s="228">
        <v>940.7</v>
      </c>
      <c r="U62" s="594">
        <v>13.02</v>
      </c>
      <c r="V62" s="595">
        <v>27.6</v>
      </c>
      <c r="W62" s="228">
        <v>1829</v>
      </c>
      <c r="X62" s="228">
        <v>180.2</v>
      </c>
      <c r="Y62" s="228">
        <v>275.2</v>
      </c>
      <c r="Z62" s="595">
        <v>4.91</v>
      </c>
      <c r="AA62" s="228">
        <v>51.27</v>
      </c>
      <c r="AB62" s="228">
        <v>39.15</v>
      </c>
      <c r="AC62" s="232">
        <v>383.7</v>
      </c>
      <c r="AD62" s="228">
        <v>1</v>
      </c>
      <c r="AE62" s="228">
        <v>1</v>
      </c>
      <c r="AF62" s="231" t="s">
        <v>627</v>
      </c>
      <c r="AG62" s="228">
        <v>1</v>
      </c>
      <c r="AH62" s="228">
        <v>3</v>
      </c>
      <c r="AI62" s="232" t="s">
        <v>627</v>
      </c>
      <c r="AJ62" s="597" t="s">
        <v>2648</v>
      </c>
      <c r="AK62" s="235"/>
      <c r="AL62" s="235"/>
      <c r="AM62" s="233"/>
    </row>
    <row r="63" spans="1:39" ht="13.5" customHeight="1">
      <c r="A63" s="272" t="s">
        <v>201</v>
      </c>
      <c r="B63" s="598">
        <v>67</v>
      </c>
      <c r="C63" s="236">
        <v>306</v>
      </c>
      <c r="D63" s="237">
        <v>204</v>
      </c>
      <c r="E63" s="237">
        <v>8.5</v>
      </c>
      <c r="F63" s="237">
        <v>14.6</v>
      </c>
      <c r="G63" s="238">
        <v>15</v>
      </c>
      <c r="H63" s="661">
        <v>85.2</v>
      </c>
      <c r="I63" s="228">
        <v>276.8</v>
      </c>
      <c r="J63" s="228">
        <v>246.8</v>
      </c>
      <c r="K63" s="228" t="s">
        <v>634</v>
      </c>
      <c r="L63" s="228">
        <v>90</v>
      </c>
      <c r="M63" s="231">
        <v>114</v>
      </c>
      <c r="N63" s="228">
        <v>1.39</v>
      </c>
      <c r="O63" s="594">
        <v>20.75</v>
      </c>
      <c r="P63" s="239" t="s">
        <v>2223</v>
      </c>
      <c r="Q63" s="231">
        <v>45</v>
      </c>
      <c r="R63" s="228">
        <v>14510</v>
      </c>
      <c r="S63" s="228">
        <v>948.4</v>
      </c>
      <c r="T63" s="228">
        <v>1057</v>
      </c>
      <c r="U63" s="594">
        <v>13.06</v>
      </c>
      <c r="V63" s="231">
        <v>31.08</v>
      </c>
      <c r="W63" s="228">
        <v>2069</v>
      </c>
      <c r="X63" s="228">
        <v>202.8</v>
      </c>
      <c r="Y63" s="228">
        <v>310.3</v>
      </c>
      <c r="Z63" s="595">
        <v>4.93</v>
      </c>
      <c r="AA63" s="228">
        <v>55.27</v>
      </c>
      <c r="AB63" s="228">
        <v>54.03</v>
      </c>
      <c r="AC63" s="232">
        <v>438.5</v>
      </c>
      <c r="AD63" s="228">
        <v>1</v>
      </c>
      <c r="AE63" s="228">
        <v>1</v>
      </c>
      <c r="AF63" s="231" t="s">
        <v>627</v>
      </c>
      <c r="AG63" s="228">
        <v>1</v>
      </c>
      <c r="AH63" s="228">
        <v>2</v>
      </c>
      <c r="AI63" s="232" t="s">
        <v>627</v>
      </c>
      <c r="AJ63" s="597" t="s">
        <v>2648</v>
      </c>
      <c r="AK63" s="235"/>
      <c r="AL63" s="235"/>
      <c r="AM63" s="233"/>
    </row>
    <row r="64" spans="1:39" ht="13.5" customHeight="1">
      <c r="A64" s="272" t="s">
        <v>202</v>
      </c>
      <c r="B64" s="598">
        <v>74</v>
      </c>
      <c r="C64" s="236">
        <v>310</v>
      </c>
      <c r="D64" s="237">
        <v>205</v>
      </c>
      <c r="E64" s="237">
        <v>9.4</v>
      </c>
      <c r="F64" s="237">
        <v>16.3</v>
      </c>
      <c r="G64" s="238">
        <v>15</v>
      </c>
      <c r="H64" s="661">
        <v>94.8</v>
      </c>
      <c r="I64" s="228">
        <v>277.4</v>
      </c>
      <c r="J64" s="228">
        <v>247.4</v>
      </c>
      <c r="K64" s="228" t="s">
        <v>634</v>
      </c>
      <c r="L64" s="228">
        <v>90</v>
      </c>
      <c r="M64" s="231">
        <v>115</v>
      </c>
      <c r="N64" s="594">
        <v>1.4</v>
      </c>
      <c r="O64" s="594">
        <v>18.74</v>
      </c>
      <c r="P64" s="239" t="s">
        <v>2224</v>
      </c>
      <c r="Q64" s="231">
        <v>50</v>
      </c>
      <c r="R64" s="228">
        <v>16450</v>
      </c>
      <c r="S64" s="228">
        <v>1061</v>
      </c>
      <c r="T64" s="228">
        <v>1188</v>
      </c>
      <c r="U64" s="594">
        <v>13.17</v>
      </c>
      <c r="V64" s="231">
        <v>34.43</v>
      </c>
      <c r="W64" s="228">
        <v>2344</v>
      </c>
      <c r="X64" s="228">
        <v>228.7</v>
      </c>
      <c r="Y64" s="228">
        <v>350.2</v>
      </c>
      <c r="Z64" s="595">
        <v>4.97</v>
      </c>
      <c r="AA64" s="228">
        <v>59.57</v>
      </c>
      <c r="AB64" s="228">
        <v>74.05</v>
      </c>
      <c r="AC64" s="232">
        <v>504.7</v>
      </c>
      <c r="AD64" s="228">
        <v>1</v>
      </c>
      <c r="AE64" s="228">
        <v>1</v>
      </c>
      <c r="AF64" s="231" t="s">
        <v>627</v>
      </c>
      <c r="AG64" s="228">
        <v>1</v>
      </c>
      <c r="AH64" s="228">
        <v>1</v>
      </c>
      <c r="AI64" s="232" t="s">
        <v>627</v>
      </c>
      <c r="AJ64" s="597" t="s">
        <v>2648</v>
      </c>
      <c r="AK64" s="235"/>
      <c r="AL64" s="235"/>
      <c r="AM64" s="233"/>
    </row>
    <row r="65" spans="1:39" ht="13.5" customHeight="1">
      <c r="A65" s="272" t="s">
        <v>203</v>
      </c>
      <c r="B65" s="598">
        <v>79</v>
      </c>
      <c r="C65" s="236">
        <v>306</v>
      </c>
      <c r="D65" s="237">
        <v>254</v>
      </c>
      <c r="E65" s="237">
        <v>8.8</v>
      </c>
      <c r="F65" s="237">
        <v>14.6</v>
      </c>
      <c r="G65" s="238">
        <v>15</v>
      </c>
      <c r="H65" s="591">
        <v>101</v>
      </c>
      <c r="I65" s="228">
        <v>276.8</v>
      </c>
      <c r="J65" s="228">
        <v>246.8</v>
      </c>
      <c r="K65" s="228" t="s">
        <v>634</v>
      </c>
      <c r="L65" s="228">
        <v>90</v>
      </c>
      <c r="M65" s="231">
        <v>164</v>
      </c>
      <c r="N65" s="228">
        <v>1.58</v>
      </c>
      <c r="O65" s="594">
        <v>20.09</v>
      </c>
      <c r="P65" s="239" t="s">
        <v>2225</v>
      </c>
      <c r="Q65" s="231">
        <v>53</v>
      </c>
      <c r="R65" s="228">
        <v>17670</v>
      </c>
      <c r="S65" s="228">
        <v>1155</v>
      </c>
      <c r="T65" s="228">
        <v>1275</v>
      </c>
      <c r="U65" s="594">
        <v>13.26</v>
      </c>
      <c r="V65" s="231">
        <v>31.95</v>
      </c>
      <c r="W65" s="228">
        <v>3990</v>
      </c>
      <c r="X65" s="228">
        <v>314.2</v>
      </c>
      <c r="Y65" s="228">
        <v>477.8</v>
      </c>
      <c r="Z65" s="595">
        <v>6.3</v>
      </c>
      <c r="AA65" s="228">
        <v>55.57</v>
      </c>
      <c r="AB65" s="228">
        <v>65.49</v>
      </c>
      <c r="AC65" s="232">
        <v>846.5</v>
      </c>
      <c r="AD65" s="228">
        <v>1</v>
      </c>
      <c r="AE65" s="228">
        <v>2</v>
      </c>
      <c r="AF65" s="231" t="s">
        <v>627</v>
      </c>
      <c r="AG65" s="228">
        <v>1</v>
      </c>
      <c r="AH65" s="228">
        <v>2</v>
      </c>
      <c r="AI65" s="232" t="s">
        <v>627</v>
      </c>
      <c r="AJ65" s="597" t="s">
        <v>2648</v>
      </c>
      <c r="AK65" s="235"/>
      <c r="AL65" s="235"/>
      <c r="AM65" s="233"/>
    </row>
    <row r="66" spans="1:39" ht="13.5" customHeight="1">
      <c r="A66" s="272" t="s">
        <v>204</v>
      </c>
      <c r="B66" s="598">
        <v>86</v>
      </c>
      <c r="C66" s="236">
        <v>310</v>
      </c>
      <c r="D66" s="237">
        <v>254</v>
      </c>
      <c r="E66" s="237">
        <v>9.1</v>
      </c>
      <c r="F66" s="237">
        <v>16.3</v>
      </c>
      <c r="G66" s="238">
        <v>15</v>
      </c>
      <c r="H66" s="591">
        <v>110</v>
      </c>
      <c r="I66" s="228">
        <v>277.4</v>
      </c>
      <c r="J66" s="228">
        <v>247.4</v>
      </c>
      <c r="K66" s="228" t="s">
        <v>634</v>
      </c>
      <c r="L66" s="228">
        <v>90</v>
      </c>
      <c r="M66" s="231">
        <v>164</v>
      </c>
      <c r="N66" s="228">
        <v>1.59</v>
      </c>
      <c r="O66" s="594">
        <v>18.44</v>
      </c>
      <c r="P66" s="239" t="s">
        <v>2226</v>
      </c>
      <c r="Q66" s="231">
        <v>58</v>
      </c>
      <c r="R66" s="228">
        <v>19850</v>
      </c>
      <c r="S66" s="228">
        <v>1280</v>
      </c>
      <c r="T66" s="228">
        <v>1417</v>
      </c>
      <c r="U66" s="594">
        <v>13.43</v>
      </c>
      <c r="V66" s="231">
        <v>33.55</v>
      </c>
      <c r="W66" s="228">
        <v>4455</v>
      </c>
      <c r="X66" s="228">
        <v>350.8</v>
      </c>
      <c r="Y66" s="228">
        <v>533.1</v>
      </c>
      <c r="Z66" s="595">
        <v>6.36</v>
      </c>
      <c r="AA66" s="228">
        <v>59.27</v>
      </c>
      <c r="AB66" s="228">
        <v>86.96</v>
      </c>
      <c r="AC66" s="601">
        <v>960</v>
      </c>
      <c r="AD66" s="228">
        <v>1</v>
      </c>
      <c r="AE66" s="228">
        <v>1</v>
      </c>
      <c r="AF66" s="231" t="s">
        <v>627</v>
      </c>
      <c r="AG66" s="228">
        <v>1</v>
      </c>
      <c r="AH66" s="228">
        <v>2</v>
      </c>
      <c r="AI66" s="232" t="s">
        <v>627</v>
      </c>
      <c r="AJ66" s="597" t="s">
        <v>2648</v>
      </c>
      <c r="AK66" s="235"/>
      <c r="AL66" s="235"/>
      <c r="AM66" s="233"/>
    </row>
    <row r="67" spans="1:39" ht="13.5" customHeight="1">
      <c r="A67" s="272" t="s">
        <v>205</v>
      </c>
      <c r="B67" s="598">
        <v>97</v>
      </c>
      <c r="C67" s="236">
        <v>308</v>
      </c>
      <c r="D67" s="237">
        <v>305</v>
      </c>
      <c r="E67" s="237">
        <v>9.9</v>
      </c>
      <c r="F67" s="237">
        <v>15.4</v>
      </c>
      <c r="G67" s="238">
        <v>15</v>
      </c>
      <c r="H67" s="591">
        <v>123</v>
      </c>
      <c r="I67" s="228">
        <v>277.2</v>
      </c>
      <c r="J67" s="228">
        <v>247.2</v>
      </c>
      <c r="K67" s="228" t="s">
        <v>634</v>
      </c>
      <c r="L67" s="228">
        <v>102</v>
      </c>
      <c r="M67" s="231">
        <v>200</v>
      </c>
      <c r="N67" s="228">
        <v>1.79</v>
      </c>
      <c r="O67" s="594">
        <v>18.5</v>
      </c>
      <c r="P67" s="239" t="s">
        <v>457</v>
      </c>
      <c r="Q67" s="231">
        <v>65</v>
      </c>
      <c r="R67" s="228">
        <v>22240</v>
      </c>
      <c r="S67" s="228">
        <v>1444</v>
      </c>
      <c r="T67" s="228">
        <v>1591</v>
      </c>
      <c r="U67" s="594">
        <v>13.43</v>
      </c>
      <c r="V67" s="231">
        <v>35.52</v>
      </c>
      <c r="W67" s="228">
        <v>7286</v>
      </c>
      <c r="X67" s="228">
        <v>477.8</v>
      </c>
      <c r="Y67" s="228">
        <v>724.7</v>
      </c>
      <c r="Z67" s="595">
        <v>7.69</v>
      </c>
      <c r="AA67" s="228">
        <v>58.27</v>
      </c>
      <c r="AB67" s="594">
        <v>91.5</v>
      </c>
      <c r="AC67" s="232">
        <v>1559</v>
      </c>
      <c r="AD67" s="228">
        <v>1</v>
      </c>
      <c r="AE67" s="228">
        <v>3</v>
      </c>
      <c r="AF67" s="231">
        <v>3</v>
      </c>
      <c r="AG67" s="228">
        <v>1</v>
      </c>
      <c r="AH67" s="228">
        <v>3</v>
      </c>
      <c r="AI67" s="232">
        <v>3</v>
      </c>
      <c r="AJ67" s="597" t="s">
        <v>2648</v>
      </c>
      <c r="AK67" s="235" t="s">
        <v>2648</v>
      </c>
      <c r="AL67" s="235"/>
      <c r="AM67" s="233"/>
    </row>
    <row r="68" spans="1:39" ht="13.5" customHeight="1">
      <c r="A68" s="272" t="s">
        <v>258</v>
      </c>
      <c r="B68" s="235">
        <v>107</v>
      </c>
      <c r="C68" s="236">
        <v>311</v>
      </c>
      <c r="D68" s="237">
        <v>306</v>
      </c>
      <c r="E68" s="237">
        <v>10.9</v>
      </c>
      <c r="F68" s="237">
        <v>17</v>
      </c>
      <c r="G68" s="238">
        <v>15</v>
      </c>
      <c r="H68" s="591">
        <v>136</v>
      </c>
      <c r="I68" s="228">
        <v>277</v>
      </c>
      <c r="J68" s="228">
        <v>247</v>
      </c>
      <c r="K68" s="228" t="s">
        <v>634</v>
      </c>
      <c r="L68" s="228">
        <v>104</v>
      </c>
      <c r="M68" s="231">
        <v>200</v>
      </c>
      <c r="N68" s="594">
        <v>1.8</v>
      </c>
      <c r="O68" s="594">
        <v>16.83</v>
      </c>
      <c r="P68" s="239" t="s">
        <v>458</v>
      </c>
      <c r="Q68" s="231">
        <v>72</v>
      </c>
      <c r="R68" s="228">
        <v>24790</v>
      </c>
      <c r="S68" s="228">
        <v>1594</v>
      </c>
      <c r="T68" s="228">
        <v>1765</v>
      </c>
      <c r="U68" s="594">
        <v>13.49</v>
      </c>
      <c r="V68" s="231">
        <v>39.08</v>
      </c>
      <c r="W68" s="228">
        <v>8123</v>
      </c>
      <c r="X68" s="228">
        <v>530.9</v>
      </c>
      <c r="Y68" s="228">
        <v>805.8</v>
      </c>
      <c r="Z68" s="595">
        <v>7.72</v>
      </c>
      <c r="AA68" s="228">
        <v>62.47</v>
      </c>
      <c r="AB68" s="228">
        <v>122.1</v>
      </c>
      <c r="AC68" s="232">
        <v>1754</v>
      </c>
      <c r="AD68" s="228">
        <v>1</v>
      </c>
      <c r="AE68" s="228">
        <v>3</v>
      </c>
      <c r="AF68" s="231">
        <v>3</v>
      </c>
      <c r="AG68" s="228">
        <v>1</v>
      </c>
      <c r="AH68" s="228">
        <v>3</v>
      </c>
      <c r="AI68" s="232">
        <v>3</v>
      </c>
      <c r="AJ68" s="597" t="s">
        <v>2648</v>
      </c>
      <c r="AK68" s="235" t="s">
        <v>2648</v>
      </c>
      <c r="AL68" s="235"/>
      <c r="AM68" s="233"/>
    </row>
    <row r="69" spans="1:39" ht="13.5" customHeight="1">
      <c r="A69" s="272" t="s">
        <v>259</v>
      </c>
      <c r="B69" s="235">
        <v>117</v>
      </c>
      <c r="C69" s="236">
        <v>314</v>
      </c>
      <c r="D69" s="237">
        <v>307</v>
      </c>
      <c r="E69" s="237">
        <v>11.9</v>
      </c>
      <c r="F69" s="237">
        <v>18.7</v>
      </c>
      <c r="G69" s="238">
        <v>15</v>
      </c>
      <c r="H69" s="591">
        <v>150</v>
      </c>
      <c r="I69" s="228">
        <v>276.6</v>
      </c>
      <c r="J69" s="228">
        <v>246.6</v>
      </c>
      <c r="K69" s="228" t="s">
        <v>634</v>
      </c>
      <c r="L69" s="228">
        <v>106</v>
      </c>
      <c r="M69" s="231">
        <v>202</v>
      </c>
      <c r="N69" s="228">
        <v>1.81</v>
      </c>
      <c r="O69" s="594">
        <v>15.38</v>
      </c>
      <c r="P69" s="239" t="s">
        <v>459</v>
      </c>
      <c r="Q69" s="231">
        <v>79</v>
      </c>
      <c r="R69" s="228">
        <v>27510</v>
      </c>
      <c r="S69" s="228">
        <v>1753</v>
      </c>
      <c r="T69" s="228">
        <v>1949</v>
      </c>
      <c r="U69" s="594">
        <v>13.56</v>
      </c>
      <c r="V69" s="231">
        <v>42.68</v>
      </c>
      <c r="W69" s="228">
        <v>9024</v>
      </c>
      <c r="X69" s="228">
        <v>587.9</v>
      </c>
      <c r="Y69" s="228">
        <v>892.8</v>
      </c>
      <c r="Z69" s="595">
        <v>7.76</v>
      </c>
      <c r="AA69" s="228">
        <v>66.87</v>
      </c>
      <c r="AB69" s="228">
        <v>161.1</v>
      </c>
      <c r="AC69" s="232">
        <v>1966</v>
      </c>
      <c r="AD69" s="228">
        <v>1</v>
      </c>
      <c r="AE69" s="228">
        <v>2</v>
      </c>
      <c r="AF69" s="231">
        <v>3</v>
      </c>
      <c r="AG69" s="228">
        <v>1</v>
      </c>
      <c r="AH69" s="228">
        <v>2</v>
      </c>
      <c r="AI69" s="232">
        <v>3</v>
      </c>
      <c r="AJ69" s="597" t="s">
        <v>2648</v>
      </c>
      <c r="AK69" s="235" t="s">
        <v>2648</v>
      </c>
      <c r="AL69" s="235"/>
      <c r="AM69" s="233"/>
    </row>
    <row r="70" spans="1:39" ht="13.5" customHeight="1">
      <c r="A70" s="272" t="s">
        <v>260</v>
      </c>
      <c r="B70" s="235">
        <v>129</v>
      </c>
      <c r="C70" s="236">
        <v>318</v>
      </c>
      <c r="D70" s="237">
        <v>308</v>
      </c>
      <c r="E70" s="237">
        <v>13.1</v>
      </c>
      <c r="F70" s="237">
        <v>20.6</v>
      </c>
      <c r="G70" s="238">
        <v>15</v>
      </c>
      <c r="H70" s="591">
        <v>165</v>
      </c>
      <c r="I70" s="228">
        <v>276.8</v>
      </c>
      <c r="J70" s="228">
        <v>246.8</v>
      </c>
      <c r="K70" s="228" t="s">
        <v>634</v>
      </c>
      <c r="L70" s="228">
        <v>106</v>
      </c>
      <c r="M70" s="231">
        <v>202</v>
      </c>
      <c r="N70" s="228">
        <v>1.82</v>
      </c>
      <c r="O70" s="594">
        <v>14.01</v>
      </c>
      <c r="P70" s="239" t="s">
        <v>460</v>
      </c>
      <c r="Q70" s="231">
        <v>87</v>
      </c>
      <c r="R70" s="228">
        <v>30770</v>
      </c>
      <c r="S70" s="228">
        <v>1935</v>
      </c>
      <c r="T70" s="228">
        <v>2164</v>
      </c>
      <c r="U70" s="594">
        <v>13.65</v>
      </c>
      <c r="V70" s="231">
        <v>47.07</v>
      </c>
      <c r="W70" s="228">
        <v>10040</v>
      </c>
      <c r="X70" s="228">
        <v>651.9</v>
      </c>
      <c r="Y70" s="228">
        <v>990.9</v>
      </c>
      <c r="Z70" s="595">
        <v>7.8</v>
      </c>
      <c r="AA70" s="228">
        <v>71.87</v>
      </c>
      <c r="AB70" s="228">
        <v>214.5</v>
      </c>
      <c r="AC70" s="232">
        <v>2218</v>
      </c>
      <c r="AD70" s="228">
        <v>1</v>
      </c>
      <c r="AE70" s="228">
        <v>1</v>
      </c>
      <c r="AF70" s="231">
        <v>2</v>
      </c>
      <c r="AG70" s="228">
        <v>1</v>
      </c>
      <c r="AH70" s="228">
        <v>1</v>
      </c>
      <c r="AI70" s="232">
        <v>2</v>
      </c>
      <c r="AJ70" s="597" t="s">
        <v>2648</v>
      </c>
      <c r="AK70" s="235" t="s">
        <v>2648</v>
      </c>
      <c r="AL70" s="235"/>
      <c r="AM70" s="233"/>
    </row>
    <row r="71" spans="1:39" ht="13.5" customHeight="1">
      <c r="A71" s="272" t="s">
        <v>261</v>
      </c>
      <c r="B71" s="235">
        <v>143</v>
      </c>
      <c r="C71" s="236">
        <v>323</v>
      </c>
      <c r="D71" s="237">
        <v>309</v>
      </c>
      <c r="E71" s="237">
        <v>14</v>
      </c>
      <c r="F71" s="237">
        <v>22.9</v>
      </c>
      <c r="G71" s="238">
        <v>15</v>
      </c>
      <c r="H71" s="591">
        <v>182</v>
      </c>
      <c r="I71" s="228">
        <v>277.2</v>
      </c>
      <c r="J71" s="228">
        <v>247.2</v>
      </c>
      <c r="K71" s="228" t="s">
        <v>634</v>
      </c>
      <c r="L71" s="228">
        <v>108</v>
      </c>
      <c r="M71" s="231">
        <v>204</v>
      </c>
      <c r="N71" s="228">
        <v>1.83</v>
      </c>
      <c r="O71" s="594">
        <v>12.78</v>
      </c>
      <c r="P71" s="239" t="s">
        <v>461</v>
      </c>
      <c r="Q71" s="231">
        <v>96</v>
      </c>
      <c r="R71" s="228">
        <v>34760</v>
      </c>
      <c r="S71" s="228">
        <v>2153</v>
      </c>
      <c r="T71" s="228">
        <v>2419</v>
      </c>
      <c r="U71" s="594">
        <v>13.81</v>
      </c>
      <c r="V71" s="231">
        <v>50.82</v>
      </c>
      <c r="W71" s="228">
        <v>11270</v>
      </c>
      <c r="X71" s="228">
        <v>729.4</v>
      </c>
      <c r="Y71" s="228">
        <v>1109</v>
      </c>
      <c r="Z71" s="595">
        <v>7.86</v>
      </c>
      <c r="AA71" s="228">
        <v>77.37</v>
      </c>
      <c r="AB71" s="228">
        <v>288.3</v>
      </c>
      <c r="AC71" s="232">
        <v>2535</v>
      </c>
      <c r="AD71" s="228">
        <v>1</v>
      </c>
      <c r="AE71" s="228">
        <v>1</v>
      </c>
      <c r="AF71" s="231">
        <v>1</v>
      </c>
      <c r="AG71" s="228">
        <v>1</v>
      </c>
      <c r="AH71" s="228">
        <v>1</v>
      </c>
      <c r="AI71" s="232">
        <v>1</v>
      </c>
      <c r="AJ71" s="597" t="s">
        <v>2648</v>
      </c>
      <c r="AK71" s="235" t="s">
        <v>2648</v>
      </c>
      <c r="AL71" s="235"/>
      <c r="AM71" s="233"/>
    </row>
    <row r="72" spans="1:39" ht="13.5" customHeight="1">
      <c r="A72" s="272" t="s">
        <v>262</v>
      </c>
      <c r="B72" s="235">
        <v>158</v>
      </c>
      <c r="C72" s="236">
        <v>327</v>
      </c>
      <c r="D72" s="237">
        <v>310</v>
      </c>
      <c r="E72" s="237">
        <v>15.5</v>
      </c>
      <c r="F72" s="237">
        <v>25.1</v>
      </c>
      <c r="G72" s="238">
        <v>15</v>
      </c>
      <c r="H72" s="591">
        <v>201</v>
      </c>
      <c r="I72" s="228">
        <v>276.8</v>
      </c>
      <c r="J72" s="228">
        <v>246.8</v>
      </c>
      <c r="K72" s="228" t="s">
        <v>634</v>
      </c>
      <c r="L72" s="228">
        <v>108</v>
      </c>
      <c r="M72" s="231">
        <v>204</v>
      </c>
      <c r="N72" s="228">
        <v>1.84</v>
      </c>
      <c r="O72" s="594">
        <v>11.68</v>
      </c>
      <c r="P72" s="239" t="s">
        <v>2128</v>
      </c>
      <c r="Q72" s="231">
        <v>106</v>
      </c>
      <c r="R72" s="228">
        <v>38630</v>
      </c>
      <c r="S72" s="228">
        <v>2363</v>
      </c>
      <c r="T72" s="228">
        <v>2672</v>
      </c>
      <c r="U72" s="594">
        <v>13.88</v>
      </c>
      <c r="V72" s="231">
        <v>56.26</v>
      </c>
      <c r="W72" s="228">
        <v>12470</v>
      </c>
      <c r="X72" s="228">
        <v>804.8</v>
      </c>
      <c r="Y72" s="228">
        <v>1225</v>
      </c>
      <c r="Z72" s="595">
        <v>7.89</v>
      </c>
      <c r="AA72" s="228">
        <v>83.27</v>
      </c>
      <c r="AB72" s="228">
        <v>380.3</v>
      </c>
      <c r="AC72" s="232">
        <v>2840</v>
      </c>
      <c r="AD72" s="228">
        <v>1</v>
      </c>
      <c r="AE72" s="228">
        <v>1</v>
      </c>
      <c r="AF72" s="231">
        <v>1</v>
      </c>
      <c r="AG72" s="228">
        <v>1</v>
      </c>
      <c r="AH72" s="228">
        <v>1</v>
      </c>
      <c r="AI72" s="232">
        <v>1</v>
      </c>
      <c r="AJ72" s="597" t="s">
        <v>2648</v>
      </c>
      <c r="AK72" s="235" t="s">
        <v>2648</v>
      </c>
      <c r="AL72" s="235"/>
      <c r="AM72" s="233"/>
    </row>
    <row r="73" spans="1:39" ht="13.5" customHeight="1">
      <c r="A73" s="272" t="s">
        <v>263</v>
      </c>
      <c r="B73" s="235">
        <v>179</v>
      </c>
      <c r="C73" s="236">
        <v>333</v>
      </c>
      <c r="D73" s="237">
        <v>313</v>
      </c>
      <c r="E73" s="237">
        <v>18</v>
      </c>
      <c r="F73" s="237">
        <v>28.1</v>
      </c>
      <c r="G73" s="238">
        <v>15</v>
      </c>
      <c r="H73" s="591">
        <v>228</v>
      </c>
      <c r="I73" s="228">
        <v>276.8</v>
      </c>
      <c r="J73" s="228">
        <v>246.8</v>
      </c>
      <c r="K73" s="228" t="s">
        <v>634</v>
      </c>
      <c r="L73" s="228">
        <v>112</v>
      </c>
      <c r="M73" s="231">
        <v>208</v>
      </c>
      <c r="N73" s="228">
        <v>1.86</v>
      </c>
      <c r="O73" s="594">
        <v>10.39</v>
      </c>
      <c r="P73" s="239" t="s">
        <v>2017</v>
      </c>
      <c r="Q73" s="231">
        <v>120</v>
      </c>
      <c r="R73" s="228">
        <v>44530</v>
      </c>
      <c r="S73" s="228">
        <v>2675</v>
      </c>
      <c r="T73" s="228">
        <v>3053</v>
      </c>
      <c r="U73" s="594">
        <v>13.99</v>
      </c>
      <c r="V73" s="231">
        <v>65.24</v>
      </c>
      <c r="W73" s="228">
        <v>14380</v>
      </c>
      <c r="X73" s="228">
        <v>918.7</v>
      </c>
      <c r="Y73" s="228">
        <v>1401</v>
      </c>
      <c r="Z73" s="595">
        <v>7.95</v>
      </c>
      <c r="AA73" s="228">
        <v>91.77</v>
      </c>
      <c r="AB73" s="228">
        <v>543.7</v>
      </c>
      <c r="AC73" s="232">
        <v>3338</v>
      </c>
      <c r="AD73" s="228">
        <v>1</v>
      </c>
      <c r="AE73" s="228">
        <v>1</v>
      </c>
      <c r="AF73" s="231">
        <v>1</v>
      </c>
      <c r="AG73" s="228">
        <v>1</v>
      </c>
      <c r="AH73" s="228">
        <v>1</v>
      </c>
      <c r="AI73" s="232">
        <v>1</v>
      </c>
      <c r="AJ73" s="597" t="s">
        <v>2648</v>
      </c>
      <c r="AK73" s="235" t="s">
        <v>2648</v>
      </c>
      <c r="AL73" s="235"/>
      <c r="AM73" s="233"/>
    </row>
    <row r="74" spans="1:39" ht="13.5" customHeight="1">
      <c r="A74" s="272" t="s">
        <v>264</v>
      </c>
      <c r="B74" s="235">
        <v>202</v>
      </c>
      <c r="C74" s="236">
        <v>341</v>
      </c>
      <c r="D74" s="237">
        <v>315</v>
      </c>
      <c r="E74" s="237">
        <v>20.1</v>
      </c>
      <c r="F74" s="237">
        <v>31.8</v>
      </c>
      <c r="G74" s="238">
        <v>15</v>
      </c>
      <c r="H74" s="591">
        <v>257</v>
      </c>
      <c r="I74" s="228">
        <v>277.4</v>
      </c>
      <c r="J74" s="228">
        <v>247.4</v>
      </c>
      <c r="K74" s="228" t="s">
        <v>634</v>
      </c>
      <c r="L74" s="228">
        <v>114</v>
      </c>
      <c r="M74" s="231">
        <v>210</v>
      </c>
      <c r="N74" s="228">
        <v>1.88</v>
      </c>
      <c r="O74" s="594">
        <v>9.26</v>
      </c>
      <c r="P74" s="239" t="s">
        <v>2018</v>
      </c>
      <c r="Q74" s="231">
        <v>136</v>
      </c>
      <c r="R74" s="228">
        <v>51982</v>
      </c>
      <c r="S74" s="228">
        <v>3049</v>
      </c>
      <c r="T74" s="228">
        <v>3510</v>
      </c>
      <c r="U74" s="594">
        <v>14.19</v>
      </c>
      <c r="V74" s="231">
        <v>73.62</v>
      </c>
      <c r="W74" s="228">
        <v>16588</v>
      </c>
      <c r="X74" s="228">
        <v>1053</v>
      </c>
      <c r="Y74" s="228">
        <v>1608</v>
      </c>
      <c r="Z74" s="595">
        <v>8.02</v>
      </c>
      <c r="AA74" s="228">
        <v>101.3</v>
      </c>
      <c r="AB74" s="228">
        <v>782.7</v>
      </c>
      <c r="AC74" s="232">
        <v>3959</v>
      </c>
      <c r="AD74" s="228">
        <v>1</v>
      </c>
      <c r="AE74" s="228">
        <v>1</v>
      </c>
      <c r="AF74" s="231">
        <v>1</v>
      </c>
      <c r="AG74" s="228">
        <v>1</v>
      </c>
      <c r="AH74" s="228">
        <v>1</v>
      </c>
      <c r="AI74" s="232">
        <v>1</v>
      </c>
      <c r="AJ74" s="597" t="s">
        <v>2648</v>
      </c>
      <c r="AK74" s="235" t="s">
        <v>2648</v>
      </c>
      <c r="AL74" s="235"/>
      <c r="AM74" s="233"/>
    </row>
    <row r="75" spans="1:39" ht="13.5" customHeight="1">
      <c r="A75" s="272" t="s">
        <v>265</v>
      </c>
      <c r="B75" s="235">
        <v>226</v>
      </c>
      <c r="C75" s="236">
        <v>348</v>
      </c>
      <c r="D75" s="237">
        <v>317</v>
      </c>
      <c r="E75" s="237">
        <v>22.1</v>
      </c>
      <c r="F75" s="237">
        <v>35.6</v>
      </c>
      <c r="G75" s="238">
        <v>15</v>
      </c>
      <c r="H75" s="591">
        <v>288</v>
      </c>
      <c r="I75" s="228">
        <v>276.8</v>
      </c>
      <c r="J75" s="228">
        <v>246.8</v>
      </c>
      <c r="K75" s="228" t="s">
        <v>634</v>
      </c>
      <c r="L75" s="228">
        <v>116</v>
      </c>
      <c r="M75" s="231">
        <v>212</v>
      </c>
      <c r="N75" s="228">
        <v>1.89</v>
      </c>
      <c r="O75" s="594">
        <v>8.35</v>
      </c>
      <c r="P75" s="239" t="s">
        <v>2019</v>
      </c>
      <c r="Q75" s="231">
        <v>152</v>
      </c>
      <c r="R75" s="228">
        <v>59560</v>
      </c>
      <c r="S75" s="228">
        <v>3423</v>
      </c>
      <c r="T75" s="228">
        <v>3975</v>
      </c>
      <c r="U75" s="594">
        <v>14.36</v>
      </c>
      <c r="V75" s="231">
        <v>81.65</v>
      </c>
      <c r="W75" s="228">
        <v>18930</v>
      </c>
      <c r="X75" s="228">
        <v>1194</v>
      </c>
      <c r="Y75" s="228">
        <v>1825</v>
      </c>
      <c r="Z75" s="595">
        <v>8.1</v>
      </c>
      <c r="AA75" s="228">
        <v>110.9</v>
      </c>
      <c r="AB75" s="228">
        <v>1089</v>
      </c>
      <c r="AC75" s="232">
        <v>4611</v>
      </c>
      <c r="AD75" s="228">
        <v>1</v>
      </c>
      <c r="AE75" s="228">
        <v>1</v>
      </c>
      <c r="AF75" s="231">
        <v>1</v>
      </c>
      <c r="AG75" s="228">
        <v>1</v>
      </c>
      <c r="AH75" s="228">
        <v>1</v>
      </c>
      <c r="AI75" s="232">
        <v>1</v>
      </c>
      <c r="AJ75" s="597" t="s">
        <v>2648</v>
      </c>
      <c r="AK75" s="235" t="s">
        <v>2648</v>
      </c>
      <c r="AL75" s="235"/>
      <c r="AM75" s="233"/>
    </row>
    <row r="76" spans="1:39" ht="13.5" customHeight="1">
      <c r="A76" s="272" t="s">
        <v>266</v>
      </c>
      <c r="B76" s="235">
        <v>253</v>
      </c>
      <c r="C76" s="236">
        <v>356</v>
      </c>
      <c r="D76" s="237">
        <v>319</v>
      </c>
      <c r="E76" s="237">
        <v>24.4</v>
      </c>
      <c r="F76" s="237">
        <v>39.6</v>
      </c>
      <c r="G76" s="238">
        <v>15</v>
      </c>
      <c r="H76" s="591">
        <v>323</v>
      </c>
      <c r="I76" s="228">
        <v>276.8</v>
      </c>
      <c r="J76" s="228">
        <v>246.8</v>
      </c>
      <c r="K76" s="228" t="s">
        <v>634</v>
      </c>
      <c r="L76" s="228">
        <v>118</v>
      </c>
      <c r="M76" s="231">
        <v>214</v>
      </c>
      <c r="N76" s="228">
        <v>1.91</v>
      </c>
      <c r="O76" s="594">
        <v>7.57</v>
      </c>
      <c r="P76" s="239" t="s">
        <v>2020</v>
      </c>
      <c r="Q76" s="231">
        <v>170</v>
      </c>
      <c r="R76" s="228">
        <v>68230</v>
      </c>
      <c r="S76" s="228">
        <v>3833</v>
      </c>
      <c r="T76" s="228">
        <v>4490</v>
      </c>
      <c r="U76" s="594">
        <v>14.55</v>
      </c>
      <c r="V76" s="231">
        <v>91.01</v>
      </c>
      <c r="W76" s="228">
        <v>21460</v>
      </c>
      <c r="X76" s="228">
        <v>1346</v>
      </c>
      <c r="Y76" s="228">
        <v>2059</v>
      </c>
      <c r="Z76" s="595">
        <v>8.16</v>
      </c>
      <c r="AA76" s="228">
        <v>121.2</v>
      </c>
      <c r="AB76" s="228">
        <v>1495</v>
      </c>
      <c r="AC76" s="232">
        <v>5362</v>
      </c>
      <c r="AD76" s="228">
        <v>1</v>
      </c>
      <c r="AE76" s="228">
        <v>1</v>
      </c>
      <c r="AF76" s="231">
        <v>1</v>
      </c>
      <c r="AG76" s="228">
        <v>1</v>
      </c>
      <c r="AH76" s="228">
        <v>1</v>
      </c>
      <c r="AI76" s="232">
        <v>1</v>
      </c>
      <c r="AJ76" s="597" t="s">
        <v>2648</v>
      </c>
      <c r="AK76" s="235" t="s">
        <v>2648</v>
      </c>
      <c r="AL76" s="235"/>
      <c r="AM76" s="233"/>
    </row>
    <row r="77" spans="1:39" ht="13.5" customHeight="1">
      <c r="A77" s="272" t="s">
        <v>267</v>
      </c>
      <c r="B77" s="235">
        <v>283</v>
      </c>
      <c r="C77" s="236">
        <v>365</v>
      </c>
      <c r="D77" s="237">
        <v>322</v>
      </c>
      <c r="E77" s="237">
        <v>26.9</v>
      </c>
      <c r="F77" s="237">
        <v>44.1</v>
      </c>
      <c r="G77" s="238">
        <v>15</v>
      </c>
      <c r="H77" s="591">
        <v>360</v>
      </c>
      <c r="I77" s="228">
        <v>276.8</v>
      </c>
      <c r="J77" s="228">
        <v>246.8</v>
      </c>
      <c r="K77" s="228" t="s">
        <v>634</v>
      </c>
      <c r="L77" s="228">
        <v>120</v>
      </c>
      <c r="M77" s="231">
        <v>216</v>
      </c>
      <c r="N77" s="228">
        <v>1.94</v>
      </c>
      <c r="O77" s="594">
        <v>6.85</v>
      </c>
      <c r="P77" s="239" t="s">
        <v>2021</v>
      </c>
      <c r="Q77" s="231">
        <v>190</v>
      </c>
      <c r="R77" s="228">
        <v>78680</v>
      </c>
      <c r="S77" s="228">
        <v>4311</v>
      </c>
      <c r="T77" s="228">
        <v>5098</v>
      </c>
      <c r="U77" s="594">
        <v>14.78</v>
      </c>
      <c r="V77" s="231">
        <v>101.5</v>
      </c>
      <c r="W77" s="228">
        <v>24590</v>
      </c>
      <c r="X77" s="228">
        <v>1527</v>
      </c>
      <c r="Y77" s="228">
        <v>2340</v>
      </c>
      <c r="Z77" s="595">
        <v>8.26</v>
      </c>
      <c r="AA77" s="228">
        <v>132.7</v>
      </c>
      <c r="AB77" s="228">
        <v>2062</v>
      </c>
      <c r="AC77" s="232">
        <v>6317</v>
      </c>
      <c r="AD77" s="228">
        <v>1</v>
      </c>
      <c r="AE77" s="228">
        <v>1</v>
      </c>
      <c r="AF77" s="231">
        <v>1</v>
      </c>
      <c r="AG77" s="228">
        <v>1</v>
      </c>
      <c r="AH77" s="228">
        <v>1</v>
      </c>
      <c r="AI77" s="232">
        <v>1</v>
      </c>
      <c r="AJ77" s="597" t="s">
        <v>2648</v>
      </c>
      <c r="AK77" s="235" t="s">
        <v>2648</v>
      </c>
      <c r="AL77" s="235"/>
      <c r="AM77" s="233"/>
    </row>
    <row r="78" spans="1:39" ht="13.5" customHeight="1">
      <c r="A78" s="272" t="s">
        <v>268</v>
      </c>
      <c r="B78" s="235">
        <v>313</v>
      </c>
      <c r="C78" s="236">
        <v>374</v>
      </c>
      <c r="D78" s="237">
        <v>325</v>
      </c>
      <c r="E78" s="237">
        <v>30</v>
      </c>
      <c r="F78" s="237">
        <v>48.3</v>
      </c>
      <c r="G78" s="238">
        <v>15</v>
      </c>
      <c r="H78" s="591">
        <v>399</v>
      </c>
      <c r="I78" s="228">
        <v>277.4</v>
      </c>
      <c r="J78" s="228">
        <v>247.4</v>
      </c>
      <c r="K78" s="228" t="s">
        <v>634</v>
      </c>
      <c r="L78" s="228">
        <v>124</v>
      </c>
      <c r="M78" s="231">
        <v>220</v>
      </c>
      <c r="N78" s="228">
        <v>1.96</v>
      </c>
      <c r="O78" s="594">
        <v>6.26</v>
      </c>
      <c r="P78" s="239" t="s">
        <v>2022</v>
      </c>
      <c r="Q78" s="231">
        <v>210</v>
      </c>
      <c r="R78" s="228">
        <v>89560</v>
      </c>
      <c r="S78" s="228">
        <v>4789</v>
      </c>
      <c r="T78" s="228">
        <v>5716</v>
      </c>
      <c r="U78" s="594">
        <v>14.98</v>
      </c>
      <c r="V78" s="231">
        <v>114.1</v>
      </c>
      <c r="W78" s="228">
        <v>27700</v>
      </c>
      <c r="X78" s="228">
        <v>1705</v>
      </c>
      <c r="Y78" s="228">
        <v>2617</v>
      </c>
      <c r="Z78" s="595">
        <v>8.33</v>
      </c>
      <c r="AA78" s="228">
        <v>144.2</v>
      </c>
      <c r="AB78" s="228">
        <v>2742</v>
      </c>
      <c r="AC78" s="232">
        <v>7329</v>
      </c>
      <c r="AD78" s="228">
        <v>1</v>
      </c>
      <c r="AE78" s="228">
        <v>1</v>
      </c>
      <c r="AF78" s="231">
        <v>1</v>
      </c>
      <c r="AG78" s="228">
        <v>1</v>
      </c>
      <c r="AH78" s="228">
        <v>1</v>
      </c>
      <c r="AI78" s="232">
        <v>1</v>
      </c>
      <c r="AJ78" s="597" t="s">
        <v>2648</v>
      </c>
      <c r="AK78" s="235" t="s">
        <v>2648</v>
      </c>
      <c r="AL78" s="235"/>
      <c r="AM78" s="233"/>
    </row>
    <row r="79" spans="1:39" ht="13.5" customHeight="1">
      <c r="A79" s="272" t="s">
        <v>269</v>
      </c>
      <c r="B79" s="235">
        <v>342</v>
      </c>
      <c r="C79" s="236">
        <v>382</v>
      </c>
      <c r="D79" s="237">
        <v>328</v>
      </c>
      <c r="E79" s="237">
        <v>32.6</v>
      </c>
      <c r="F79" s="237">
        <v>52.6</v>
      </c>
      <c r="G79" s="238">
        <v>15</v>
      </c>
      <c r="H79" s="591">
        <v>437</v>
      </c>
      <c r="I79" s="228">
        <v>276.8</v>
      </c>
      <c r="J79" s="228">
        <v>246.8</v>
      </c>
      <c r="K79" s="228" t="s">
        <v>634</v>
      </c>
      <c r="L79" s="228">
        <v>126</v>
      </c>
      <c r="M79" s="231">
        <v>222</v>
      </c>
      <c r="N79" s="228">
        <v>1.99</v>
      </c>
      <c r="O79" s="594">
        <v>5.78</v>
      </c>
      <c r="P79" s="239" t="s">
        <v>2023</v>
      </c>
      <c r="Q79" s="231">
        <v>230</v>
      </c>
      <c r="R79" s="228">
        <v>100510</v>
      </c>
      <c r="S79" s="228">
        <v>5262</v>
      </c>
      <c r="T79" s="228">
        <v>6334</v>
      </c>
      <c r="U79" s="594">
        <v>15.16</v>
      </c>
      <c r="V79" s="231">
        <v>125.1</v>
      </c>
      <c r="W79" s="228">
        <v>31020</v>
      </c>
      <c r="X79" s="228">
        <v>1892</v>
      </c>
      <c r="Y79" s="228">
        <v>2907</v>
      </c>
      <c r="Z79" s="595">
        <v>8.42</v>
      </c>
      <c r="AA79" s="228">
        <v>155.4</v>
      </c>
      <c r="AB79" s="228">
        <v>3552</v>
      </c>
      <c r="AC79" s="232">
        <v>8392</v>
      </c>
      <c r="AD79" s="228">
        <v>1</v>
      </c>
      <c r="AE79" s="228">
        <v>1</v>
      </c>
      <c r="AF79" s="231">
        <v>1</v>
      </c>
      <c r="AG79" s="228">
        <v>1</v>
      </c>
      <c r="AH79" s="228">
        <v>1</v>
      </c>
      <c r="AI79" s="232">
        <v>1</v>
      </c>
      <c r="AJ79" s="597" t="s">
        <v>2648</v>
      </c>
      <c r="AK79" s="235" t="s">
        <v>2648</v>
      </c>
      <c r="AL79" s="235"/>
      <c r="AM79" s="233"/>
    </row>
    <row r="80" spans="1:39" ht="13.5" customHeight="1">
      <c r="A80" s="272" t="s">
        <v>270</v>
      </c>
      <c r="B80" s="235">
        <v>32.9</v>
      </c>
      <c r="C80" s="236">
        <v>349</v>
      </c>
      <c r="D80" s="237">
        <v>127</v>
      </c>
      <c r="E80" s="237">
        <v>5.8</v>
      </c>
      <c r="F80" s="237">
        <v>8.5</v>
      </c>
      <c r="G80" s="238">
        <v>10</v>
      </c>
      <c r="H80" s="661">
        <v>41.9</v>
      </c>
      <c r="I80" s="228">
        <v>332</v>
      </c>
      <c r="J80" s="228">
        <v>312</v>
      </c>
      <c r="K80" s="228" t="s">
        <v>629</v>
      </c>
      <c r="L80" s="228">
        <v>62</v>
      </c>
      <c r="M80" s="231">
        <v>70</v>
      </c>
      <c r="N80" s="228">
        <v>1.18</v>
      </c>
      <c r="O80" s="594">
        <v>35.96</v>
      </c>
      <c r="P80" s="239" t="s">
        <v>2024</v>
      </c>
      <c r="Q80" s="231">
        <v>22</v>
      </c>
      <c r="R80" s="228">
        <v>8258</v>
      </c>
      <c r="S80" s="228">
        <v>473.2</v>
      </c>
      <c r="T80" s="228">
        <v>541.5</v>
      </c>
      <c r="U80" s="594">
        <v>14.07</v>
      </c>
      <c r="V80" s="231">
        <v>22.31</v>
      </c>
      <c r="W80" s="600">
        <v>291</v>
      </c>
      <c r="X80" s="228">
        <v>45.82</v>
      </c>
      <c r="Y80" s="594">
        <v>71.8</v>
      </c>
      <c r="Z80" s="595">
        <v>2.64</v>
      </c>
      <c r="AA80" s="228">
        <v>34.52</v>
      </c>
      <c r="AB80" s="228">
        <v>8.65</v>
      </c>
      <c r="AC80" s="232">
        <v>84.11</v>
      </c>
      <c r="AD80" s="228">
        <v>1</v>
      </c>
      <c r="AE80" s="228">
        <v>1</v>
      </c>
      <c r="AF80" s="231" t="s">
        <v>627</v>
      </c>
      <c r="AG80" s="228">
        <v>4</v>
      </c>
      <c r="AH80" s="228">
        <v>4</v>
      </c>
      <c r="AI80" s="232" t="s">
        <v>627</v>
      </c>
      <c r="AJ80" s="597" t="s">
        <v>2648</v>
      </c>
      <c r="AK80" s="235"/>
      <c r="AL80" s="235"/>
      <c r="AM80" s="233"/>
    </row>
    <row r="81" spans="1:39" ht="13.5" customHeight="1">
      <c r="A81" s="272" t="s">
        <v>271</v>
      </c>
      <c r="B81" s="598">
        <v>39</v>
      </c>
      <c r="C81" s="236">
        <v>353</v>
      </c>
      <c r="D81" s="237">
        <v>128</v>
      </c>
      <c r="E81" s="237">
        <v>6.5</v>
      </c>
      <c r="F81" s="237">
        <v>10.7</v>
      </c>
      <c r="G81" s="238">
        <v>10</v>
      </c>
      <c r="H81" s="661">
        <v>49.6</v>
      </c>
      <c r="I81" s="228">
        <v>331.6</v>
      </c>
      <c r="J81" s="228">
        <v>311.6</v>
      </c>
      <c r="K81" s="228" t="s">
        <v>629</v>
      </c>
      <c r="L81" s="228">
        <v>64</v>
      </c>
      <c r="M81" s="231">
        <v>70</v>
      </c>
      <c r="N81" s="228">
        <v>1.19</v>
      </c>
      <c r="O81" s="594">
        <v>30.38</v>
      </c>
      <c r="P81" s="239" t="s">
        <v>1865</v>
      </c>
      <c r="Q81" s="231">
        <v>26</v>
      </c>
      <c r="R81" s="228">
        <v>10231</v>
      </c>
      <c r="S81" s="228">
        <v>579.7</v>
      </c>
      <c r="T81" s="228">
        <v>661.5</v>
      </c>
      <c r="U81" s="594">
        <v>14.33</v>
      </c>
      <c r="V81" s="231">
        <v>25.25</v>
      </c>
      <c r="W81" s="600">
        <v>375</v>
      </c>
      <c r="X81" s="594">
        <v>58.6</v>
      </c>
      <c r="Y81" s="594">
        <v>91.6</v>
      </c>
      <c r="Z81" s="595">
        <v>2.74</v>
      </c>
      <c r="AA81" s="228">
        <v>39.62</v>
      </c>
      <c r="AB81" s="228">
        <v>15.04</v>
      </c>
      <c r="AC81" s="232">
        <v>109.6</v>
      </c>
      <c r="AD81" s="228">
        <v>1</v>
      </c>
      <c r="AE81" s="228">
        <v>1</v>
      </c>
      <c r="AF81" s="231" t="s">
        <v>627</v>
      </c>
      <c r="AG81" s="228">
        <v>4</v>
      </c>
      <c r="AH81" s="228">
        <v>4</v>
      </c>
      <c r="AI81" s="232" t="s">
        <v>627</v>
      </c>
      <c r="AJ81" s="597" t="s">
        <v>2648</v>
      </c>
      <c r="AK81" s="235"/>
      <c r="AL81" s="235"/>
      <c r="AM81" s="233"/>
    </row>
    <row r="82" spans="1:39" ht="13.5" customHeight="1">
      <c r="A82" s="272" t="s">
        <v>272</v>
      </c>
      <c r="B82" s="598">
        <v>44.6</v>
      </c>
      <c r="C82" s="236">
        <v>352</v>
      </c>
      <c r="D82" s="237">
        <v>171</v>
      </c>
      <c r="E82" s="237">
        <v>6.9</v>
      </c>
      <c r="F82" s="237">
        <v>9.8</v>
      </c>
      <c r="G82" s="238">
        <v>10</v>
      </c>
      <c r="H82" s="661">
        <v>57.1</v>
      </c>
      <c r="I82" s="228">
        <v>332.4</v>
      </c>
      <c r="J82" s="228">
        <v>312.4</v>
      </c>
      <c r="K82" s="228" t="s">
        <v>632</v>
      </c>
      <c r="L82" s="228">
        <v>82</v>
      </c>
      <c r="M82" s="231">
        <v>84</v>
      </c>
      <c r="N82" s="228">
        <v>1.36</v>
      </c>
      <c r="O82" s="594">
        <v>30.24</v>
      </c>
      <c r="P82" s="239" t="s">
        <v>1866</v>
      </c>
      <c r="Q82" s="231">
        <v>30</v>
      </c>
      <c r="R82" s="228">
        <v>12140</v>
      </c>
      <c r="S82" s="228">
        <v>690.1</v>
      </c>
      <c r="T82" s="600">
        <v>777</v>
      </c>
      <c r="U82" s="594">
        <v>14.57</v>
      </c>
      <c r="V82" s="231">
        <v>26.29</v>
      </c>
      <c r="W82" s="228">
        <v>817.9</v>
      </c>
      <c r="X82" s="228">
        <v>95.66</v>
      </c>
      <c r="Y82" s="228">
        <v>147.7</v>
      </c>
      <c r="Z82" s="595">
        <v>3.78</v>
      </c>
      <c r="AA82" s="228">
        <v>38.18</v>
      </c>
      <c r="AB82" s="594">
        <v>16.1</v>
      </c>
      <c r="AC82" s="232">
        <v>239.1</v>
      </c>
      <c r="AD82" s="228">
        <v>1</v>
      </c>
      <c r="AE82" s="228">
        <v>2</v>
      </c>
      <c r="AF82" s="231" t="s">
        <v>627</v>
      </c>
      <c r="AG82" s="228">
        <v>4</v>
      </c>
      <c r="AH82" s="228">
        <v>4</v>
      </c>
      <c r="AI82" s="232" t="s">
        <v>627</v>
      </c>
      <c r="AJ82" s="597" t="s">
        <v>2648</v>
      </c>
      <c r="AK82" s="235"/>
      <c r="AL82" s="235"/>
      <c r="AM82" s="233"/>
    </row>
    <row r="83" spans="1:39" ht="13.5" customHeight="1">
      <c r="A83" s="272" t="s">
        <v>273</v>
      </c>
      <c r="B83" s="598">
        <v>51</v>
      </c>
      <c r="C83" s="236">
        <v>355</v>
      </c>
      <c r="D83" s="237">
        <v>171</v>
      </c>
      <c r="E83" s="237">
        <v>7.2</v>
      </c>
      <c r="F83" s="237">
        <v>11.6</v>
      </c>
      <c r="G83" s="238">
        <v>10</v>
      </c>
      <c r="H83" s="661">
        <v>64.5</v>
      </c>
      <c r="I83" s="228">
        <v>331.8</v>
      </c>
      <c r="J83" s="228">
        <v>311.8</v>
      </c>
      <c r="K83" s="228" t="s">
        <v>632</v>
      </c>
      <c r="L83" s="228">
        <v>84</v>
      </c>
      <c r="M83" s="231">
        <v>84</v>
      </c>
      <c r="N83" s="228">
        <v>1.36</v>
      </c>
      <c r="O83" s="594">
        <v>26.88</v>
      </c>
      <c r="P83" s="239" t="s">
        <v>1867</v>
      </c>
      <c r="Q83" s="231">
        <v>34</v>
      </c>
      <c r="R83" s="228">
        <v>14130</v>
      </c>
      <c r="S83" s="228">
        <v>796.3</v>
      </c>
      <c r="T83" s="228">
        <v>894.5</v>
      </c>
      <c r="U83" s="594">
        <v>14.8</v>
      </c>
      <c r="V83" s="231">
        <v>28.04</v>
      </c>
      <c r="W83" s="228">
        <v>968.1</v>
      </c>
      <c r="X83" s="228">
        <v>113.2</v>
      </c>
      <c r="Y83" s="228">
        <v>174.4</v>
      </c>
      <c r="Z83" s="595">
        <v>3.87</v>
      </c>
      <c r="AA83" s="228">
        <v>42.16</v>
      </c>
      <c r="AB83" s="228">
        <v>23.92</v>
      </c>
      <c r="AC83" s="601">
        <v>285</v>
      </c>
      <c r="AD83" s="228">
        <v>1</v>
      </c>
      <c r="AE83" s="228">
        <v>1</v>
      </c>
      <c r="AF83" s="231" t="s">
        <v>627</v>
      </c>
      <c r="AG83" s="228">
        <v>4</v>
      </c>
      <c r="AH83" s="228">
        <v>4</v>
      </c>
      <c r="AI83" s="232" t="s">
        <v>627</v>
      </c>
      <c r="AJ83" s="597" t="s">
        <v>2648</v>
      </c>
      <c r="AK83" s="235"/>
      <c r="AL83" s="235"/>
      <c r="AM83" s="233"/>
    </row>
    <row r="84" spans="1:39" ht="13.5" customHeight="1">
      <c r="A84" s="272" t="s">
        <v>274</v>
      </c>
      <c r="B84" s="598">
        <v>58</v>
      </c>
      <c r="C84" s="236">
        <v>358</v>
      </c>
      <c r="D84" s="237">
        <v>172</v>
      </c>
      <c r="E84" s="237">
        <v>7.9</v>
      </c>
      <c r="F84" s="237">
        <v>13.1</v>
      </c>
      <c r="G84" s="238">
        <v>10</v>
      </c>
      <c r="H84" s="661">
        <v>72.3</v>
      </c>
      <c r="I84" s="228">
        <v>331.8</v>
      </c>
      <c r="J84" s="228">
        <v>311.8</v>
      </c>
      <c r="K84" s="228" t="s">
        <v>632</v>
      </c>
      <c r="L84" s="228">
        <v>84</v>
      </c>
      <c r="M84" s="231">
        <v>84</v>
      </c>
      <c r="N84" s="228">
        <v>1.37</v>
      </c>
      <c r="O84" s="594">
        <v>24.21</v>
      </c>
      <c r="P84" s="239" t="s">
        <v>1868</v>
      </c>
      <c r="Q84" s="231">
        <v>38</v>
      </c>
      <c r="R84" s="228">
        <v>16040</v>
      </c>
      <c r="S84" s="228">
        <v>896.2</v>
      </c>
      <c r="T84" s="228">
        <v>1009</v>
      </c>
      <c r="U84" s="594">
        <v>14.91</v>
      </c>
      <c r="V84" s="231">
        <v>30.73</v>
      </c>
      <c r="W84" s="228">
        <v>1113</v>
      </c>
      <c r="X84" s="228">
        <v>129.4</v>
      </c>
      <c r="Y84" s="228">
        <v>199.5</v>
      </c>
      <c r="Z84" s="595">
        <v>3.93</v>
      </c>
      <c r="AA84" s="228">
        <v>45.82</v>
      </c>
      <c r="AB84" s="228">
        <v>33.46</v>
      </c>
      <c r="AC84" s="232">
        <v>330.4</v>
      </c>
      <c r="AD84" s="228">
        <v>1</v>
      </c>
      <c r="AE84" s="228">
        <v>1</v>
      </c>
      <c r="AF84" s="231" t="s">
        <v>627</v>
      </c>
      <c r="AG84" s="228">
        <v>3</v>
      </c>
      <c r="AH84" s="228">
        <v>4</v>
      </c>
      <c r="AI84" s="232" t="s">
        <v>627</v>
      </c>
      <c r="AJ84" s="597" t="s">
        <v>2648</v>
      </c>
      <c r="AK84" s="235"/>
      <c r="AL84" s="235"/>
      <c r="AM84" s="233"/>
    </row>
    <row r="85" spans="1:39" ht="13.5" customHeight="1">
      <c r="A85" s="272" t="s">
        <v>275</v>
      </c>
      <c r="B85" s="598">
        <v>64</v>
      </c>
      <c r="C85" s="236">
        <v>347</v>
      </c>
      <c r="D85" s="237">
        <v>203</v>
      </c>
      <c r="E85" s="237">
        <v>7.7</v>
      </c>
      <c r="F85" s="237">
        <v>13.5</v>
      </c>
      <c r="G85" s="238">
        <v>15</v>
      </c>
      <c r="H85" s="661">
        <v>81.3</v>
      </c>
      <c r="I85" s="228">
        <v>320</v>
      </c>
      <c r="J85" s="228">
        <v>290</v>
      </c>
      <c r="K85" s="228" t="s">
        <v>634</v>
      </c>
      <c r="L85" s="228">
        <v>90</v>
      </c>
      <c r="M85" s="231">
        <v>113</v>
      </c>
      <c r="N85" s="228">
        <v>1.46</v>
      </c>
      <c r="O85" s="594">
        <v>22.93</v>
      </c>
      <c r="P85" s="239" t="s">
        <v>2531</v>
      </c>
      <c r="Q85" s="231">
        <v>43</v>
      </c>
      <c r="R85" s="228">
        <v>17830</v>
      </c>
      <c r="S85" s="228">
        <v>1027</v>
      </c>
      <c r="T85" s="228">
        <v>1141</v>
      </c>
      <c r="U85" s="594">
        <v>14.8</v>
      </c>
      <c r="V85" s="231">
        <v>31.66</v>
      </c>
      <c r="W85" s="228">
        <v>1885</v>
      </c>
      <c r="X85" s="228">
        <v>185.7</v>
      </c>
      <c r="Y85" s="228">
        <v>284.3</v>
      </c>
      <c r="Z85" s="595">
        <v>4.81</v>
      </c>
      <c r="AA85" s="228">
        <v>52.27</v>
      </c>
      <c r="AB85" s="228">
        <v>43.21</v>
      </c>
      <c r="AC85" s="232">
        <v>523.4</v>
      </c>
      <c r="AD85" s="228">
        <v>1</v>
      </c>
      <c r="AE85" s="228">
        <v>1</v>
      </c>
      <c r="AF85" s="231" t="s">
        <v>627</v>
      </c>
      <c r="AG85" s="228">
        <v>2</v>
      </c>
      <c r="AH85" s="228">
        <v>4</v>
      </c>
      <c r="AI85" s="232" t="s">
        <v>627</v>
      </c>
      <c r="AJ85" s="597" t="s">
        <v>2648</v>
      </c>
      <c r="AK85" s="235"/>
      <c r="AL85" s="235"/>
      <c r="AM85" s="233"/>
    </row>
    <row r="86" spans="1:39" ht="13.5" customHeight="1">
      <c r="A86" s="272" t="s">
        <v>276</v>
      </c>
      <c r="B86" s="598">
        <v>72</v>
      </c>
      <c r="C86" s="236">
        <v>350</v>
      </c>
      <c r="D86" s="237">
        <v>204</v>
      </c>
      <c r="E86" s="237">
        <v>8.6</v>
      </c>
      <c r="F86" s="237">
        <v>15.1</v>
      </c>
      <c r="G86" s="238">
        <v>15</v>
      </c>
      <c r="H86" s="661">
        <v>91</v>
      </c>
      <c r="I86" s="228">
        <v>319.8</v>
      </c>
      <c r="J86" s="228">
        <v>289.8</v>
      </c>
      <c r="K86" s="228" t="s">
        <v>634</v>
      </c>
      <c r="L86" s="228">
        <v>90</v>
      </c>
      <c r="M86" s="231">
        <v>114</v>
      </c>
      <c r="N86" s="228">
        <v>1.47</v>
      </c>
      <c r="O86" s="594">
        <v>20.61</v>
      </c>
      <c r="P86" s="239" t="s">
        <v>2532</v>
      </c>
      <c r="Q86" s="231">
        <v>48</v>
      </c>
      <c r="R86" s="228">
        <v>20100</v>
      </c>
      <c r="S86" s="228">
        <v>1149</v>
      </c>
      <c r="T86" s="228">
        <v>1282</v>
      </c>
      <c r="U86" s="594">
        <v>14.86</v>
      </c>
      <c r="V86" s="231">
        <v>35.26</v>
      </c>
      <c r="W86" s="228">
        <v>2140</v>
      </c>
      <c r="X86" s="228">
        <v>209.8</v>
      </c>
      <c r="Y86" s="228">
        <v>321.6</v>
      </c>
      <c r="Z86" s="595">
        <v>4.85</v>
      </c>
      <c r="AA86" s="228">
        <v>56.37</v>
      </c>
      <c r="AB86" s="228">
        <v>59.71</v>
      </c>
      <c r="AC86" s="232">
        <v>599.1</v>
      </c>
      <c r="AD86" s="228">
        <v>1</v>
      </c>
      <c r="AE86" s="228">
        <v>1</v>
      </c>
      <c r="AF86" s="231" t="s">
        <v>627</v>
      </c>
      <c r="AG86" s="228">
        <v>2</v>
      </c>
      <c r="AH86" s="228">
        <v>3</v>
      </c>
      <c r="AI86" s="232" t="s">
        <v>627</v>
      </c>
      <c r="AJ86" s="597" t="s">
        <v>2648</v>
      </c>
      <c r="AK86" s="235"/>
      <c r="AL86" s="235"/>
      <c r="AM86" s="233"/>
    </row>
    <row r="87" spans="1:39" ht="13.5" customHeight="1">
      <c r="A87" s="272" t="s">
        <v>277</v>
      </c>
      <c r="B87" s="598">
        <v>79</v>
      </c>
      <c r="C87" s="236">
        <v>354</v>
      </c>
      <c r="D87" s="237">
        <v>205</v>
      </c>
      <c r="E87" s="237">
        <v>9.4</v>
      </c>
      <c r="F87" s="237">
        <v>16.8</v>
      </c>
      <c r="G87" s="238">
        <v>15</v>
      </c>
      <c r="H87" s="591">
        <v>101</v>
      </c>
      <c r="I87" s="228">
        <v>320.4</v>
      </c>
      <c r="J87" s="228">
        <v>290.4</v>
      </c>
      <c r="K87" s="228" t="s">
        <v>634</v>
      </c>
      <c r="L87" s="228">
        <v>90</v>
      </c>
      <c r="M87" s="231">
        <v>115</v>
      </c>
      <c r="N87" s="228">
        <v>1.48</v>
      </c>
      <c r="O87" s="594">
        <v>18.72</v>
      </c>
      <c r="P87" s="239" t="s">
        <v>2533</v>
      </c>
      <c r="Q87" s="231">
        <v>53</v>
      </c>
      <c r="R87" s="228">
        <v>22650</v>
      </c>
      <c r="S87" s="228">
        <v>1280</v>
      </c>
      <c r="T87" s="228">
        <v>1433</v>
      </c>
      <c r="U87" s="594">
        <v>14.98</v>
      </c>
      <c r="V87" s="231">
        <v>38.67</v>
      </c>
      <c r="W87" s="228">
        <v>2416</v>
      </c>
      <c r="X87" s="228">
        <v>235.7</v>
      </c>
      <c r="Y87" s="228">
        <v>361.6</v>
      </c>
      <c r="Z87" s="595">
        <v>4.89</v>
      </c>
      <c r="AA87" s="228">
        <v>60.57</v>
      </c>
      <c r="AB87" s="228">
        <v>80.72</v>
      </c>
      <c r="AC87" s="232">
        <v>685.7</v>
      </c>
      <c r="AD87" s="228">
        <v>1</v>
      </c>
      <c r="AE87" s="228">
        <v>1</v>
      </c>
      <c r="AF87" s="231" t="s">
        <v>627</v>
      </c>
      <c r="AG87" s="228">
        <v>1</v>
      </c>
      <c r="AH87" s="228">
        <v>2</v>
      </c>
      <c r="AI87" s="232" t="s">
        <v>627</v>
      </c>
      <c r="AJ87" s="597" t="s">
        <v>2648</v>
      </c>
      <c r="AK87" s="235"/>
      <c r="AL87" s="235"/>
      <c r="AM87" s="233"/>
    </row>
    <row r="88" spans="1:39" ht="13.5" customHeight="1">
      <c r="A88" s="272" t="s">
        <v>278</v>
      </c>
      <c r="B88" s="598">
        <v>91</v>
      </c>
      <c r="C88" s="236">
        <v>353</v>
      </c>
      <c r="D88" s="237">
        <v>254</v>
      </c>
      <c r="E88" s="237">
        <v>9.5</v>
      </c>
      <c r="F88" s="237">
        <v>16.4</v>
      </c>
      <c r="G88" s="238">
        <v>15</v>
      </c>
      <c r="H88" s="591">
        <v>115</v>
      </c>
      <c r="I88" s="228">
        <v>320.2</v>
      </c>
      <c r="J88" s="228">
        <v>290.2</v>
      </c>
      <c r="K88" s="228" t="s">
        <v>634</v>
      </c>
      <c r="L88" s="228">
        <v>90</v>
      </c>
      <c r="M88" s="231">
        <v>164</v>
      </c>
      <c r="N88" s="228">
        <v>1.68</v>
      </c>
      <c r="O88" s="594">
        <v>18.47</v>
      </c>
      <c r="P88" s="239" t="s">
        <v>2534</v>
      </c>
      <c r="Q88" s="231">
        <v>61</v>
      </c>
      <c r="R88" s="228">
        <v>26690</v>
      </c>
      <c r="S88" s="228">
        <v>1512</v>
      </c>
      <c r="T88" s="228">
        <v>1676</v>
      </c>
      <c r="U88" s="594">
        <v>15.19</v>
      </c>
      <c r="V88" s="231">
        <v>38.83</v>
      </c>
      <c r="W88" s="228">
        <v>4483</v>
      </c>
      <c r="X88" s="600">
        <v>353</v>
      </c>
      <c r="Y88" s="228">
        <v>537.8</v>
      </c>
      <c r="Z88" s="595">
        <v>6.23</v>
      </c>
      <c r="AA88" s="228">
        <v>59.87</v>
      </c>
      <c r="AB88" s="228">
        <v>91.18</v>
      </c>
      <c r="AC88" s="232">
        <v>1269</v>
      </c>
      <c r="AD88" s="228">
        <v>1</v>
      </c>
      <c r="AE88" s="228">
        <v>1</v>
      </c>
      <c r="AF88" s="231" t="s">
        <v>627</v>
      </c>
      <c r="AG88" s="228">
        <v>1</v>
      </c>
      <c r="AH88" s="228">
        <v>2</v>
      </c>
      <c r="AI88" s="232" t="s">
        <v>627</v>
      </c>
      <c r="AJ88" s="597" t="s">
        <v>2648</v>
      </c>
      <c r="AK88" s="235"/>
      <c r="AL88" s="235"/>
      <c r="AM88" s="233"/>
    </row>
    <row r="89" spans="1:39" ht="13.5" customHeight="1">
      <c r="A89" s="272" t="s">
        <v>279</v>
      </c>
      <c r="B89" s="235">
        <v>101</v>
      </c>
      <c r="C89" s="236">
        <v>357</v>
      </c>
      <c r="D89" s="237">
        <v>255</v>
      </c>
      <c r="E89" s="237">
        <v>10.5</v>
      </c>
      <c r="F89" s="237">
        <v>18.3</v>
      </c>
      <c r="G89" s="238">
        <v>15</v>
      </c>
      <c r="H89" s="591">
        <v>129</v>
      </c>
      <c r="I89" s="228">
        <v>320.4</v>
      </c>
      <c r="J89" s="228">
        <v>290.4</v>
      </c>
      <c r="K89" s="228" t="s">
        <v>634</v>
      </c>
      <c r="L89" s="228">
        <v>90.5</v>
      </c>
      <c r="M89" s="231">
        <v>165</v>
      </c>
      <c r="N89" s="228">
        <v>1.69</v>
      </c>
      <c r="O89" s="594">
        <v>16.67</v>
      </c>
      <c r="P89" s="239" t="s">
        <v>2535</v>
      </c>
      <c r="Q89" s="231">
        <v>68</v>
      </c>
      <c r="R89" s="228">
        <v>30150</v>
      </c>
      <c r="S89" s="228">
        <v>1689</v>
      </c>
      <c r="T89" s="228">
        <v>1880</v>
      </c>
      <c r="U89" s="594">
        <v>15.29</v>
      </c>
      <c r="V89" s="231">
        <v>42.98</v>
      </c>
      <c r="W89" s="228">
        <v>5062</v>
      </c>
      <c r="X89" s="600">
        <v>397</v>
      </c>
      <c r="Y89" s="228">
        <v>605.5</v>
      </c>
      <c r="Z89" s="595">
        <v>6.27</v>
      </c>
      <c r="AA89" s="228">
        <v>64.67</v>
      </c>
      <c r="AB89" s="228">
        <v>125.3</v>
      </c>
      <c r="AC89" s="232">
        <v>1450</v>
      </c>
      <c r="AD89" s="228">
        <v>1</v>
      </c>
      <c r="AE89" s="228">
        <v>1</v>
      </c>
      <c r="AF89" s="231" t="s">
        <v>627</v>
      </c>
      <c r="AG89" s="228">
        <v>1</v>
      </c>
      <c r="AH89" s="228">
        <v>2</v>
      </c>
      <c r="AI89" s="232" t="s">
        <v>627</v>
      </c>
      <c r="AJ89" s="597" t="s">
        <v>2648</v>
      </c>
      <c r="AK89" s="235"/>
      <c r="AL89" s="235"/>
      <c r="AM89" s="233"/>
    </row>
    <row r="90" spans="1:39" ht="13.5" customHeight="1">
      <c r="A90" s="272" t="s">
        <v>280</v>
      </c>
      <c r="B90" s="235">
        <v>110</v>
      </c>
      <c r="C90" s="236">
        <v>360</v>
      </c>
      <c r="D90" s="237">
        <v>256</v>
      </c>
      <c r="E90" s="237">
        <v>11.4</v>
      </c>
      <c r="F90" s="237">
        <v>19.9</v>
      </c>
      <c r="G90" s="238">
        <v>15</v>
      </c>
      <c r="H90" s="591">
        <v>141</v>
      </c>
      <c r="I90" s="228">
        <v>320.2</v>
      </c>
      <c r="J90" s="228">
        <v>290.2</v>
      </c>
      <c r="K90" s="228" t="s">
        <v>634</v>
      </c>
      <c r="L90" s="228">
        <v>91.4</v>
      </c>
      <c r="M90" s="231">
        <v>166</v>
      </c>
      <c r="N90" s="594">
        <v>1.7</v>
      </c>
      <c r="O90" s="594">
        <v>15.39</v>
      </c>
      <c r="P90" s="239" t="s">
        <v>2536</v>
      </c>
      <c r="Q90" s="231">
        <v>74</v>
      </c>
      <c r="R90" s="228">
        <v>33090</v>
      </c>
      <c r="S90" s="228">
        <v>1838</v>
      </c>
      <c r="T90" s="228">
        <v>2055</v>
      </c>
      <c r="U90" s="594">
        <v>15.36</v>
      </c>
      <c r="V90" s="231">
        <v>46.67</v>
      </c>
      <c r="W90" s="228">
        <v>5570</v>
      </c>
      <c r="X90" s="228">
        <v>435.2</v>
      </c>
      <c r="Y90" s="228">
        <v>664.2</v>
      </c>
      <c r="Z90" s="595">
        <v>6.3</v>
      </c>
      <c r="AA90" s="228">
        <v>68.77</v>
      </c>
      <c r="AB90" s="228">
        <v>160.3</v>
      </c>
      <c r="AC90" s="232">
        <v>1609</v>
      </c>
      <c r="AD90" s="228">
        <v>1</v>
      </c>
      <c r="AE90" s="228">
        <v>1</v>
      </c>
      <c r="AF90" s="231" t="s">
        <v>627</v>
      </c>
      <c r="AG90" s="228">
        <v>1</v>
      </c>
      <c r="AH90" s="228">
        <v>1</v>
      </c>
      <c r="AI90" s="232" t="s">
        <v>627</v>
      </c>
      <c r="AJ90" s="597" t="s">
        <v>2648</v>
      </c>
      <c r="AK90" s="235"/>
      <c r="AL90" s="235"/>
      <c r="AM90" s="233"/>
    </row>
    <row r="91" spans="1:39" ht="13.5" customHeight="1">
      <c r="A91" s="272" t="s">
        <v>281</v>
      </c>
      <c r="B91" s="235">
        <v>122</v>
      </c>
      <c r="C91" s="236">
        <v>363</v>
      </c>
      <c r="D91" s="237">
        <v>257</v>
      </c>
      <c r="E91" s="237">
        <v>13</v>
      </c>
      <c r="F91" s="237">
        <v>21.7</v>
      </c>
      <c r="G91" s="238">
        <v>15</v>
      </c>
      <c r="H91" s="591">
        <v>155</v>
      </c>
      <c r="I91" s="228">
        <v>319.6</v>
      </c>
      <c r="J91" s="228">
        <v>289.6</v>
      </c>
      <c r="K91" s="228" t="s">
        <v>634</v>
      </c>
      <c r="L91" s="228">
        <v>93</v>
      </c>
      <c r="M91" s="231">
        <v>167</v>
      </c>
      <c r="N91" s="228">
        <v>1.71</v>
      </c>
      <c r="O91" s="594">
        <v>13.99</v>
      </c>
      <c r="P91" s="239" t="s">
        <v>2537</v>
      </c>
      <c r="Q91" s="231">
        <v>82</v>
      </c>
      <c r="R91" s="228">
        <v>36530</v>
      </c>
      <c r="S91" s="228">
        <v>2013</v>
      </c>
      <c r="T91" s="228">
        <v>2266</v>
      </c>
      <c r="U91" s="594">
        <v>15.35</v>
      </c>
      <c r="V91" s="231">
        <v>52.81</v>
      </c>
      <c r="W91" s="228">
        <v>6147</v>
      </c>
      <c r="X91" s="228">
        <v>478.4</v>
      </c>
      <c r="Y91" s="600">
        <v>732</v>
      </c>
      <c r="Z91" s="595">
        <v>6.3</v>
      </c>
      <c r="AA91" s="228">
        <v>73.97</v>
      </c>
      <c r="AB91" s="228">
        <v>211.8</v>
      </c>
      <c r="AC91" s="232">
        <v>1788</v>
      </c>
      <c r="AD91" s="228">
        <v>1</v>
      </c>
      <c r="AE91" s="228">
        <v>1</v>
      </c>
      <c r="AF91" s="231" t="s">
        <v>627</v>
      </c>
      <c r="AG91" s="228">
        <v>1</v>
      </c>
      <c r="AH91" s="228">
        <v>1</v>
      </c>
      <c r="AI91" s="232" t="s">
        <v>627</v>
      </c>
      <c r="AJ91" s="597" t="s">
        <v>2648</v>
      </c>
      <c r="AK91" s="235"/>
      <c r="AL91" s="235"/>
      <c r="AM91" s="233"/>
    </row>
    <row r="92" spans="1:39" ht="13.5" customHeight="1">
      <c r="A92" s="272" t="s">
        <v>282</v>
      </c>
      <c r="B92" s="235">
        <v>134</v>
      </c>
      <c r="C92" s="236">
        <v>356</v>
      </c>
      <c r="D92" s="237">
        <v>369</v>
      </c>
      <c r="E92" s="237">
        <v>11.2</v>
      </c>
      <c r="F92" s="237">
        <v>18</v>
      </c>
      <c r="G92" s="238">
        <v>15</v>
      </c>
      <c r="H92" s="591">
        <v>171</v>
      </c>
      <c r="I92" s="228">
        <v>320</v>
      </c>
      <c r="J92" s="228">
        <v>290</v>
      </c>
      <c r="K92" s="228" t="s">
        <v>634</v>
      </c>
      <c r="L92" s="228">
        <v>100</v>
      </c>
      <c r="M92" s="231">
        <v>264</v>
      </c>
      <c r="N92" s="228">
        <v>2.14</v>
      </c>
      <c r="O92" s="594">
        <v>15.98</v>
      </c>
      <c r="P92" s="239" t="s">
        <v>1869</v>
      </c>
      <c r="Q92" s="231">
        <v>90</v>
      </c>
      <c r="R92" s="228">
        <v>41510</v>
      </c>
      <c r="S92" s="228">
        <v>2332</v>
      </c>
      <c r="T92" s="228">
        <v>2562</v>
      </c>
      <c r="U92" s="594">
        <v>15.6</v>
      </c>
      <c r="V92" s="231">
        <v>45.19</v>
      </c>
      <c r="W92" s="228">
        <v>15080</v>
      </c>
      <c r="X92" s="228">
        <v>817.3</v>
      </c>
      <c r="Y92" s="228">
        <v>1237</v>
      </c>
      <c r="Z92" s="595">
        <v>9.4</v>
      </c>
      <c r="AA92" s="228">
        <v>64.77</v>
      </c>
      <c r="AB92" s="228">
        <v>168.8</v>
      </c>
      <c r="AC92" s="232">
        <v>4305</v>
      </c>
      <c r="AD92" s="228">
        <v>2</v>
      </c>
      <c r="AE92" s="228">
        <v>3</v>
      </c>
      <c r="AF92" s="231">
        <v>3</v>
      </c>
      <c r="AG92" s="228">
        <v>2</v>
      </c>
      <c r="AH92" s="228">
        <v>3</v>
      </c>
      <c r="AI92" s="232">
        <v>3</v>
      </c>
      <c r="AJ92" s="597" t="s">
        <v>2648</v>
      </c>
      <c r="AK92" s="235" t="s">
        <v>2648</v>
      </c>
      <c r="AL92" s="235"/>
      <c r="AM92" s="233"/>
    </row>
    <row r="93" spans="1:39" ht="13.5" customHeight="1">
      <c r="A93" s="272" t="s">
        <v>283</v>
      </c>
      <c r="B93" s="235">
        <v>147</v>
      </c>
      <c r="C93" s="236">
        <v>360</v>
      </c>
      <c r="D93" s="237">
        <v>370</v>
      </c>
      <c r="E93" s="237">
        <v>12.3</v>
      </c>
      <c r="F93" s="237">
        <v>19.8</v>
      </c>
      <c r="G93" s="238">
        <v>15</v>
      </c>
      <c r="H93" s="591">
        <v>188</v>
      </c>
      <c r="I93" s="228">
        <v>320.4</v>
      </c>
      <c r="J93" s="228">
        <v>290.4</v>
      </c>
      <c r="K93" s="228" t="s">
        <v>634</v>
      </c>
      <c r="L93" s="228">
        <v>100</v>
      </c>
      <c r="M93" s="231">
        <v>264</v>
      </c>
      <c r="N93" s="228">
        <v>2.15</v>
      </c>
      <c r="O93" s="594">
        <v>14.58</v>
      </c>
      <c r="P93" s="239" t="s">
        <v>1870</v>
      </c>
      <c r="Q93" s="231">
        <v>99</v>
      </c>
      <c r="R93" s="228">
        <v>46290</v>
      </c>
      <c r="S93" s="228">
        <v>2572</v>
      </c>
      <c r="T93" s="228">
        <v>2838</v>
      </c>
      <c r="U93" s="594">
        <v>15.7</v>
      </c>
      <c r="V93" s="231">
        <v>49.72</v>
      </c>
      <c r="W93" s="228">
        <v>16720</v>
      </c>
      <c r="X93" s="228">
        <v>903.9</v>
      </c>
      <c r="Y93" s="228">
        <v>1369</v>
      </c>
      <c r="Z93" s="595">
        <v>9.43</v>
      </c>
      <c r="AA93" s="228">
        <v>69.47</v>
      </c>
      <c r="AB93" s="228">
        <v>223.7</v>
      </c>
      <c r="AC93" s="232">
        <v>4836</v>
      </c>
      <c r="AD93" s="228">
        <v>1</v>
      </c>
      <c r="AE93" s="228">
        <v>3</v>
      </c>
      <c r="AF93" s="231">
        <v>3</v>
      </c>
      <c r="AG93" s="228">
        <v>1</v>
      </c>
      <c r="AH93" s="228">
        <v>3</v>
      </c>
      <c r="AI93" s="232">
        <v>3</v>
      </c>
      <c r="AJ93" s="597" t="s">
        <v>2648</v>
      </c>
      <c r="AK93" s="235" t="s">
        <v>2648</v>
      </c>
      <c r="AL93" s="235"/>
      <c r="AM93" s="233"/>
    </row>
    <row r="94" spans="1:39" ht="13.5" customHeight="1">
      <c r="A94" s="272" t="s">
        <v>1503</v>
      </c>
      <c r="B94" s="235">
        <v>162</v>
      </c>
      <c r="C94" s="236">
        <v>364</v>
      </c>
      <c r="D94" s="237">
        <v>371</v>
      </c>
      <c r="E94" s="237">
        <v>13.3</v>
      </c>
      <c r="F94" s="237">
        <v>21.8</v>
      </c>
      <c r="G94" s="238">
        <v>15</v>
      </c>
      <c r="H94" s="591">
        <v>206</v>
      </c>
      <c r="I94" s="228">
        <v>320.4</v>
      </c>
      <c r="J94" s="228">
        <v>290.4</v>
      </c>
      <c r="K94" s="228" t="s">
        <v>634</v>
      </c>
      <c r="L94" s="228">
        <v>102</v>
      </c>
      <c r="M94" s="231">
        <v>266</v>
      </c>
      <c r="N94" s="228">
        <v>2.16</v>
      </c>
      <c r="O94" s="594">
        <v>13.34</v>
      </c>
      <c r="P94" s="239" t="s">
        <v>1871</v>
      </c>
      <c r="Q94" s="231">
        <v>109</v>
      </c>
      <c r="R94" s="228">
        <v>51540</v>
      </c>
      <c r="S94" s="228">
        <v>2832</v>
      </c>
      <c r="T94" s="228">
        <v>3139</v>
      </c>
      <c r="U94" s="594">
        <v>15.81</v>
      </c>
      <c r="V94" s="231">
        <v>53.98</v>
      </c>
      <c r="W94" s="228">
        <v>18560</v>
      </c>
      <c r="X94" s="228">
        <v>1001</v>
      </c>
      <c r="Y94" s="228">
        <v>1516</v>
      </c>
      <c r="Z94" s="595">
        <v>9.49</v>
      </c>
      <c r="AA94" s="228">
        <v>74.47</v>
      </c>
      <c r="AB94" s="228">
        <v>295.5</v>
      </c>
      <c r="AC94" s="232">
        <v>5432</v>
      </c>
      <c r="AD94" s="228">
        <v>1</v>
      </c>
      <c r="AE94" s="228">
        <v>2</v>
      </c>
      <c r="AF94" s="231">
        <v>3</v>
      </c>
      <c r="AG94" s="228">
        <v>1</v>
      </c>
      <c r="AH94" s="228">
        <v>2</v>
      </c>
      <c r="AI94" s="232">
        <v>3</v>
      </c>
      <c r="AJ94" s="597" t="s">
        <v>2648</v>
      </c>
      <c r="AK94" s="235" t="s">
        <v>2648</v>
      </c>
      <c r="AL94" s="235"/>
      <c r="AM94" s="233"/>
    </row>
    <row r="95" spans="1:39" ht="13.5" customHeight="1">
      <c r="A95" s="272" t="s">
        <v>1504</v>
      </c>
      <c r="B95" s="235">
        <v>179</v>
      </c>
      <c r="C95" s="236">
        <v>368</v>
      </c>
      <c r="D95" s="237">
        <v>373</v>
      </c>
      <c r="E95" s="237">
        <v>15</v>
      </c>
      <c r="F95" s="237">
        <v>23.9</v>
      </c>
      <c r="G95" s="238">
        <v>15</v>
      </c>
      <c r="H95" s="591">
        <v>228</v>
      </c>
      <c r="I95" s="228">
        <v>320.2</v>
      </c>
      <c r="J95" s="228">
        <v>290.2</v>
      </c>
      <c r="K95" s="228" t="s">
        <v>634</v>
      </c>
      <c r="L95" s="228">
        <v>104</v>
      </c>
      <c r="M95" s="231">
        <v>268</v>
      </c>
      <c r="N95" s="228">
        <v>2.17</v>
      </c>
      <c r="O95" s="594">
        <v>12.12</v>
      </c>
      <c r="P95" s="239" t="s">
        <v>1872</v>
      </c>
      <c r="Q95" s="231">
        <v>120</v>
      </c>
      <c r="R95" s="228">
        <v>57440</v>
      </c>
      <c r="S95" s="228">
        <v>3122</v>
      </c>
      <c r="T95" s="228">
        <v>3482</v>
      </c>
      <c r="U95" s="594">
        <v>15.86</v>
      </c>
      <c r="V95" s="231">
        <v>60.72</v>
      </c>
      <c r="W95" s="228">
        <v>20680</v>
      </c>
      <c r="X95" s="228">
        <v>1109</v>
      </c>
      <c r="Y95" s="228">
        <v>1683</v>
      </c>
      <c r="Z95" s="595">
        <v>9.52</v>
      </c>
      <c r="AA95" s="228">
        <v>80.37</v>
      </c>
      <c r="AB95" s="228">
        <v>393.8</v>
      </c>
      <c r="AC95" s="232">
        <v>6119</v>
      </c>
      <c r="AD95" s="228">
        <v>1</v>
      </c>
      <c r="AE95" s="228">
        <v>1</v>
      </c>
      <c r="AF95" s="231">
        <v>2</v>
      </c>
      <c r="AG95" s="228">
        <v>1</v>
      </c>
      <c r="AH95" s="228">
        <v>1</v>
      </c>
      <c r="AI95" s="232">
        <v>2</v>
      </c>
      <c r="AJ95" s="597" t="s">
        <v>2648</v>
      </c>
      <c r="AK95" s="235" t="s">
        <v>2648</v>
      </c>
      <c r="AL95" s="235"/>
      <c r="AM95" s="233"/>
    </row>
    <row r="96" spans="1:39" ht="13.5" customHeight="1">
      <c r="A96" s="272" t="s">
        <v>1505</v>
      </c>
      <c r="B96" s="235">
        <v>196</v>
      </c>
      <c r="C96" s="236">
        <v>372</v>
      </c>
      <c r="D96" s="237">
        <v>374</v>
      </c>
      <c r="E96" s="237">
        <v>16.4</v>
      </c>
      <c r="F96" s="237">
        <v>26.2</v>
      </c>
      <c r="G96" s="238">
        <v>15</v>
      </c>
      <c r="H96" s="591">
        <v>250</v>
      </c>
      <c r="I96" s="228">
        <v>319.6</v>
      </c>
      <c r="J96" s="228">
        <v>289.6</v>
      </c>
      <c r="K96" s="228" t="s">
        <v>634</v>
      </c>
      <c r="L96" s="228">
        <v>104</v>
      </c>
      <c r="M96" s="231">
        <v>268</v>
      </c>
      <c r="N96" s="228">
        <v>2.18</v>
      </c>
      <c r="O96" s="594">
        <v>11.1</v>
      </c>
      <c r="P96" s="239" t="s">
        <v>1873</v>
      </c>
      <c r="Q96" s="231">
        <v>132</v>
      </c>
      <c r="R96" s="228">
        <v>63630</v>
      </c>
      <c r="S96" s="228">
        <v>3421</v>
      </c>
      <c r="T96" s="228">
        <v>3837</v>
      </c>
      <c r="U96" s="594">
        <v>15.94</v>
      </c>
      <c r="V96" s="595">
        <v>66.5</v>
      </c>
      <c r="W96" s="228">
        <v>22860</v>
      </c>
      <c r="X96" s="228">
        <v>1222</v>
      </c>
      <c r="Y96" s="228">
        <v>1856</v>
      </c>
      <c r="Z96" s="595">
        <v>9.56</v>
      </c>
      <c r="AA96" s="228">
        <v>86.37</v>
      </c>
      <c r="AB96" s="228">
        <v>517.1</v>
      </c>
      <c r="AC96" s="232">
        <v>6829</v>
      </c>
      <c r="AD96" s="228">
        <v>1</v>
      </c>
      <c r="AE96" s="228">
        <v>1</v>
      </c>
      <c r="AF96" s="231">
        <v>1</v>
      </c>
      <c r="AG96" s="228">
        <v>1</v>
      </c>
      <c r="AH96" s="228">
        <v>1</v>
      </c>
      <c r="AI96" s="232">
        <v>1</v>
      </c>
      <c r="AJ96" s="597" t="s">
        <v>2648</v>
      </c>
      <c r="AK96" s="235" t="s">
        <v>2648</v>
      </c>
      <c r="AL96" s="235"/>
      <c r="AM96" s="233"/>
    </row>
    <row r="97" spans="1:39" ht="13.5" customHeight="1">
      <c r="A97" s="272" t="s">
        <v>2879</v>
      </c>
      <c r="B97" s="235">
        <v>216</v>
      </c>
      <c r="C97" s="236">
        <v>375</v>
      </c>
      <c r="D97" s="237">
        <v>394</v>
      </c>
      <c r="E97" s="237">
        <v>17.3</v>
      </c>
      <c r="F97" s="237">
        <v>27.7</v>
      </c>
      <c r="G97" s="238">
        <v>15</v>
      </c>
      <c r="H97" s="591">
        <v>275</v>
      </c>
      <c r="I97" s="228">
        <v>319.6</v>
      </c>
      <c r="J97" s="228">
        <v>289.6</v>
      </c>
      <c r="K97" s="228" t="s">
        <v>634</v>
      </c>
      <c r="L97" s="228">
        <v>106</v>
      </c>
      <c r="M97" s="231">
        <v>288</v>
      </c>
      <c r="N97" s="228">
        <v>2.27</v>
      </c>
      <c r="O97" s="594">
        <v>10.48</v>
      </c>
      <c r="P97" s="239" t="s">
        <v>1874</v>
      </c>
      <c r="Q97" s="231">
        <v>145</v>
      </c>
      <c r="R97" s="228">
        <v>71140</v>
      </c>
      <c r="S97" s="228">
        <v>3794</v>
      </c>
      <c r="T97" s="228">
        <v>4262</v>
      </c>
      <c r="U97" s="594">
        <v>16.07</v>
      </c>
      <c r="V97" s="231">
        <v>70.32</v>
      </c>
      <c r="W97" s="228">
        <v>28250</v>
      </c>
      <c r="X97" s="228">
        <v>1434</v>
      </c>
      <c r="Y97" s="228">
        <v>2176</v>
      </c>
      <c r="Z97" s="595">
        <v>10.13</v>
      </c>
      <c r="AA97" s="228">
        <v>90.27</v>
      </c>
      <c r="AB97" s="228">
        <v>637.3</v>
      </c>
      <c r="AC97" s="232">
        <v>8515</v>
      </c>
      <c r="AD97" s="228">
        <v>1</v>
      </c>
      <c r="AE97" s="228">
        <v>1</v>
      </c>
      <c r="AF97" s="231">
        <v>1</v>
      </c>
      <c r="AG97" s="228">
        <v>1</v>
      </c>
      <c r="AH97" s="228">
        <v>1</v>
      </c>
      <c r="AI97" s="232">
        <v>1</v>
      </c>
      <c r="AJ97" s="597" t="s">
        <v>2648</v>
      </c>
      <c r="AK97" s="235" t="s">
        <v>2648</v>
      </c>
      <c r="AL97" s="235"/>
      <c r="AM97" s="233"/>
    </row>
    <row r="98" spans="1:39" ht="13.5" customHeight="1">
      <c r="A98" s="272" t="s">
        <v>1511</v>
      </c>
      <c r="B98" s="235">
        <v>237</v>
      </c>
      <c r="C98" s="236">
        <v>380</v>
      </c>
      <c r="D98" s="237">
        <v>395</v>
      </c>
      <c r="E98" s="237">
        <v>18.9</v>
      </c>
      <c r="F98" s="237">
        <v>30.2</v>
      </c>
      <c r="G98" s="238">
        <v>15</v>
      </c>
      <c r="H98" s="591">
        <v>301</v>
      </c>
      <c r="I98" s="228">
        <v>319.6</v>
      </c>
      <c r="J98" s="228">
        <v>289.6</v>
      </c>
      <c r="K98" s="228" t="s">
        <v>634</v>
      </c>
      <c r="L98" s="228">
        <v>108</v>
      </c>
      <c r="M98" s="231">
        <v>290</v>
      </c>
      <c r="N98" s="228">
        <v>2.28</v>
      </c>
      <c r="O98" s="594">
        <v>9.64</v>
      </c>
      <c r="P98" s="239" t="s">
        <v>1875</v>
      </c>
      <c r="Q98" s="231">
        <v>159</v>
      </c>
      <c r="R98" s="228">
        <v>78780</v>
      </c>
      <c r="S98" s="228">
        <v>4146</v>
      </c>
      <c r="T98" s="228">
        <v>4686</v>
      </c>
      <c r="U98" s="594">
        <v>16.18</v>
      </c>
      <c r="V98" s="595">
        <v>77.1</v>
      </c>
      <c r="W98" s="228">
        <v>31040</v>
      </c>
      <c r="X98" s="228">
        <v>1572</v>
      </c>
      <c r="Y98" s="228">
        <v>2387</v>
      </c>
      <c r="Z98" s="595">
        <v>10.16</v>
      </c>
      <c r="AA98" s="228">
        <v>96.87</v>
      </c>
      <c r="AB98" s="228">
        <v>825.5</v>
      </c>
      <c r="AC98" s="232">
        <v>9489</v>
      </c>
      <c r="AD98" s="228">
        <v>1</v>
      </c>
      <c r="AE98" s="228">
        <v>1</v>
      </c>
      <c r="AF98" s="231">
        <v>1</v>
      </c>
      <c r="AG98" s="228">
        <v>1</v>
      </c>
      <c r="AH98" s="228">
        <v>1</v>
      </c>
      <c r="AI98" s="232">
        <v>1</v>
      </c>
      <c r="AJ98" s="597" t="s">
        <v>2648</v>
      </c>
      <c r="AK98" s="235" t="s">
        <v>2648</v>
      </c>
      <c r="AL98" s="235"/>
      <c r="AM98" s="233"/>
    </row>
    <row r="99" spans="1:39" ht="13.5" customHeight="1">
      <c r="A99" s="272" t="s">
        <v>1512</v>
      </c>
      <c r="B99" s="235">
        <v>262</v>
      </c>
      <c r="C99" s="236">
        <v>387</v>
      </c>
      <c r="D99" s="237">
        <v>398</v>
      </c>
      <c r="E99" s="237">
        <v>21.1</v>
      </c>
      <c r="F99" s="237">
        <v>33.3</v>
      </c>
      <c r="G99" s="238">
        <v>15</v>
      </c>
      <c r="H99" s="591">
        <v>334</v>
      </c>
      <c r="I99" s="228">
        <v>320.4</v>
      </c>
      <c r="J99" s="228">
        <v>290.4</v>
      </c>
      <c r="K99" s="228" t="s">
        <v>634</v>
      </c>
      <c r="L99" s="228">
        <v>110</v>
      </c>
      <c r="M99" s="231">
        <v>292</v>
      </c>
      <c r="N99" s="594">
        <v>2.3</v>
      </c>
      <c r="O99" s="594">
        <v>8.75</v>
      </c>
      <c r="P99" s="239" t="s">
        <v>1876</v>
      </c>
      <c r="Q99" s="231">
        <v>176</v>
      </c>
      <c r="R99" s="228">
        <v>89410</v>
      </c>
      <c r="S99" s="228">
        <v>4620</v>
      </c>
      <c r="T99" s="228">
        <v>5260</v>
      </c>
      <c r="U99" s="594">
        <v>16.35</v>
      </c>
      <c r="V99" s="231">
        <v>86.55</v>
      </c>
      <c r="W99" s="228">
        <v>35020</v>
      </c>
      <c r="X99" s="228">
        <v>1760</v>
      </c>
      <c r="Y99" s="228">
        <v>2676</v>
      </c>
      <c r="Z99" s="595">
        <v>10.23</v>
      </c>
      <c r="AA99" s="228">
        <v>105.3</v>
      </c>
      <c r="AB99" s="228">
        <v>1116</v>
      </c>
      <c r="AC99" s="232">
        <v>10940</v>
      </c>
      <c r="AD99" s="228">
        <v>1</v>
      </c>
      <c r="AE99" s="228">
        <v>1</v>
      </c>
      <c r="AF99" s="231">
        <v>1</v>
      </c>
      <c r="AG99" s="228">
        <v>1</v>
      </c>
      <c r="AH99" s="228">
        <v>1</v>
      </c>
      <c r="AI99" s="232">
        <v>1</v>
      </c>
      <c r="AJ99" s="597" t="s">
        <v>2648</v>
      </c>
      <c r="AK99" s="235" t="s">
        <v>2648</v>
      </c>
      <c r="AL99" s="235"/>
      <c r="AM99" s="233"/>
    </row>
    <row r="100" spans="1:39" ht="13.5" customHeight="1">
      <c r="A100" s="272" t="s">
        <v>1513</v>
      </c>
      <c r="B100" s="235">
        <v>287</v>
      </c>
      <c r="C100" s="236">
        <v>393</v>
      </c>
      <c r="D100" s="237">
        <v>399</v>
      </c>
      <c r="E100" s="237">
        <v>22.6</v>
      </c>
      <c r="F100" s="237">
        <v>36.6</v>
      </c>
      <c r="G100" s="238">
        <v>15</v>
      </c>
      <c r="H100" s="591">
        <v>366</v>
      </c>
      <c r="I100" s="228">
        <v>319.8</v>
      </c>
      <c r="J100" s="228">
        <v>289.8</v>
      </c>
      <c r="K100" s="228" t="s">
        <v>634</v>
      </c>
      <c r="L100" s="228">
        <v>112</v>
      </c>
      <c r="M100" s="231">
        <v>294</v>
      </c>
      <c r="N100" s="228">
        <v>2.31</v>
      </c>
      <c r="O100" s="594">
        <v>8.04</v>
      </c>
      <c r="P100" s="239" t="s">
        <v>870</v>
      </c>
      <c r="Q100" s="231">
        <v>193</v>
      </c>
      <c r="R100" s="228">
        <v>99710</v>
      </c>
      <c r="S100" s="228">
        <v>5074</v>
      </c>
      <c r="T100" s="228">
        <v>5813</v>
      </c>
      <c r="U100" s="594">
        <v>16.5</v>
      </c>
      <c r="V100" s="231">
        <v>93.46</v>
      </c>
      <c r="W100" s="228">
        <v>38780</v>
      </c>
      <c r="X100" s="228">
        <v>1944</v>
      </c>
      <c r="Y100" s="228">
        <v>2957</v>
      </c>
      <c r="Z100" s="595">
        <v>10.29</v>
      </c>
      <c r="AA100" s="228">
        <v>113.4</v>
      </c>
      <c r="AB100" s="228">
        <v>1464</v>
      </c>
      <c r="AC100" s="232">
        <v>12300</v>
      </c>
      <c r="AD100" s="228">
        <v>1</v>
      </c>
      <c r="AE100" s="228">
        <v>1</v>
      </c>
      <c r="AF100" s="231">
        <v>1</v>
      </c>
      <c r="AG100" s="228">
        <v>1</v>
      </c>
      <c r="AH100" s="228">
        <v>1</v>
      </c>
      <c r="AI100" s="232">
        <v>1</v>
      </c>
      <c r="AJ100" s="597" t="s">
        <v>2648</v>
      </c>
      <c r="AK100" s="235" t="s">
        <v>2648</v>
      </c>
      <c r="AL100" s="235"/>
      <c r="AM100" s="233"/>
    </row>
    <row r="101" spans="1:39" ht="13.5" customHeight="1">
      <c r="A101" s="272" t="s">
        <v>1514</v>
      </c>
      <c r="B101" s="235">
        <v>314</v>
      </c>
      <c r="C101" s="236">
        <v>399</v>
      </c>
      <c r="D101" s="237">
        <v>401</v>
      </c>
      <c r="E101" s="237">
        <v>24.9</v>
      </c>
      <c r="F101" s="237">
        <v>39.6</v>
      </c>
      <c r="G101" s="238">
        <v>15</v>
      </c>
      <c r="H101" s="591">
        <v>400</v>
      </c>
      <c r="I101" s="228">
        <v>319.8</v>
      </c>
      <c r="J101" s="228">
        <v>289.8</v>
      </c>
      <c r="K101" s="228" t="s">
        <v>634</v>
      </c>
      <c r="L101" s="228">
        <v>114</v>
      </c>
      <c r="M101" s="231">
        <v>296</v>
      </c>
      <c r="N101" s="228">
        <v>2.33</v>
      </c>
      <c r="O101" s="594">
        <v>7.42</v>
      </c>
      <c r="P101" s="239" t="s">
        <v>871</v>
      </c>
      <c r="Q101" s="231">
        <v>211</v>
      </c>
      <c r="R101" s="228">
        <v>110200</v>
      </c>
      <c r="S101" s="228">
        <v>5525</v>
      </c>
      <c r="T101" s="228">
        <v>6374</v>
      </c>
      <c r="U101" s="594">
        <v>16.62</v>
      </c>
      <c r="V101" s="231">
        <v>103.3</v>
      </c>
      <c r="W101" s="228">
        <v>42600</v>
      </c>
      <c r="X101" s="228">
        <v>2125</v>
      </c>
      <c r="Y101" s="228">
        <v>3236</v>
      </c>
      <c r="Z101" s="595">
        <v>10.33</v>
      </c>
      <c r="AA101" s="228">
        <v>121.7</v>
      </c>
      <c r="AB101" s="228">
        <v>1870</v>
      </c>
      <c r="AC101" s="232">
        <v>13740</v>
      </c>
      <c r="AD101" s="228">
        <v>1</v>
      </c>
      <c r="AE101" s="228">
        <v>1</v>
      </c>
      <c r="AF101" s="231">
        <v>1</v>
      </c>
      <c r="AG101" s="228">
        <v>1</v>
      </c>
      <c r="AH101" s="228">
        <v>1</v>
      </c>
      <c r="AI101" s="232">
        <v>1</v>
      </c>
      <c r="AJ101" s="597" t="s">
        <v>2648</v>
      </c>
      <c r="AK101" s="235" t="s">
        <v>2648</v>
      </c>
      <c r="AL101" s="235"/>
      <c r="AM101" s="233"/>
    </row>
    <row r="102" spans="1:39" ht="13.5" customHeight="1">
      <c r="A102" s="272" t="s">
        <v>1515</v>
      </c>
      <c r="B102" s="235">
        <v>347</v>
      </c>
      <c r="C102" s="236">
        <v>407</v>
      </c>
      <c r="D102" s="237">
        <v>404</v>
      </c>
      <c r="E102" s="237">
        <v>27.2</v>
      </c>
      <c r="F102" s="237">
        <v>43.7</v>
      </c>
      <c r="G102" s="238">
        <v>15</v>
      </c>
      <c r="H102" s="591">
        <v>442</v>
      </c>
      <c r="I102" s="228">
        <v>319.6</v>
      </c>
      <c r="J102" s="228">
        <v>289.6</v>
      </c>
      <c r="K102" s="228" t="s">
        <v>634</v>
      </c>
      <c r="L102" s="228">
        <v>116</v>
      </c>
      <c r="M102" s="231">
        <v>298</v>
      </c>
      <c r="N102" s="228">
        <v>2.35</v>
      </c>
      <c r="O102" s="594">
        <v>6.77</v>
      </c>
      <c r="P102" s="239" t="s">
        <v>872</v>
      </c>
      <c r="Q102" s="231">
        <v>233</v>
      </c>
      <c r="R102" s="228">
        <v>124900</v>
      </c>
      <c r="S102" s="228">
        <v>6140</v>
      </c>
      <c r="T102" s="228">
        <v>7139</v>
      </c>
      <c r="U102" s="594">
        <v>16.81</v>
      </c>
      <c r="V102" s="231">
        <v>113.9</v>
      </c>
      <c r="W102" s="228">
        <v>48090</v>
      </c>
      <c r="X102" s="228">
        <v>2380</v>
      </c>
      <c r="Y102" s="228">
        <v>3629</v>
      </c>
      <c r="Z102" s="595">
        <v>10.43</v>
      </c>
      <c r="AA102" s="228">
        <v>132.2</v>
      </c>
      <c r="AB102" s="228">
        <v>2510</v>
      </c>
      <c r="AC102" s="232">
        <v>15850</v>
      </c>
      <c r="AD102" s="228">
        <v>1</v>
      </c>
      <c r="AE102" s="228">
        <v>1</v>
      </c>
      <c r="AF102" s="231">
        <v>1</v>
      </c>
      <c r="AG102" s="228">
        <v>1</v>
      </c>
      <c r="AH102" s="228">
        <v>1</v>
      </c>
      <c r="AI102" s="232">
        <v>1</v>
      </c>
      <c r="AJ102" s="597" t="s">
        <v>2648</v>
      </c>
      <c r="AK102" s="235" t="s">
        <v>2648</v>
      </c>
      <c r="AL102" s="235"/>
      <c r="AM102" s="233"/>
    </row>
    <row r="103" spans="1:39" ht="13.5" customHeight="1">
      <c r="A103" s="272" t="s">
        <v>1516</v>
      </c>
      <c r="B103" s="235">
        <v>382</v>
      </c>
      <c r="C103" s="236">
        <v>416</v>
      </c>
      <c r="D103" s="237">
        <v>406</v>
      </c>
      <c r="E103" s="237">
        <v>29.8</v>
      </c>
      <c r="F103" s="237">
        <v>48</v>
      </c>
      <c r="G103" s="238">
        <v>15</v>
      </c>
      <c r="H103" s="591">
        <v>488</v>
      </c>
      <c r="I103" s="228">
        <v>320</v>
      </c>
      <c r="J103" s="228">
        <v>290</v>
      </c>
      <c r="K103" s="228" t="s">
        <v>634</v>
      </c>
      <c r="L103" s="228">
        <v>118</v>
      </c>
      <c r="M103" s="231">
        <v>300</v>
      </c>
      <c r="N103" s="228">
        <v>2.37</v>
      </c>
      <c r="O103" s="594">
        <v>6.2</v>
      </c>
      <c r="P103" s="239" t="s">
        <v>723</v>
      </c>
      <c r="Q103" s="231">
        <v>257</v>
      </c>
      <c r="R103" s="228">
        <v>141300</v>
      </c>
      <c r="S103" s="228">
        <v>6794</v>
      </c>
      <c r="T103" s="228">
        <v>7965</v>
      </c>
      <c r="U103" s="594">
        <v>17.03</v>
      </c>
      <c r="V103" s="602">
        <v>126</v>
      </c>
      <c r="W103" s="228">
        <v>53620</v>
      </c>
      <c r="X103" s="228">
        <v>2641</v>
      </c>
      <c r="Y103" s="228">
        <v>4031</v>
      </c>
      <c r="Z103" s="595">
        <v>10.49</v>
      </c>
      <c r="AA103" s="228">
        <v>143.4</v>
      </c>
      <c r="AB103" s="228">
        <v>3326</v>
      </c>
      <c r="AC103" s="232">
        <v>18130</v>
      </c>
      <c r="AD103" s="228">
        <v>1</v>
      </c>
      <c r="AE103" s="228">
        <v>1</v>
      </c>
      <c r="AF103" s="231">
        <v>1</v>
      </c>
      <c r="AG103" s="228">
        <v>1</v>
      </c>
      <c r="AH103" s="228">
        <v>1</v>
      </c>
      <c r="AI103" s="232">
        <v>1</v>
      </c>
      <c r="AJ103" s="597" t="s">
        <v>2648</v>
      </c>
      <c r="AK103" s="235" t="s">
        <v>2648</v>
      </c>
      <c r="AL103" s="235"/>
      <c r="AM103" s="233"/>
    </row>
    <row r="104" spans="1:39" ht="13.5" customHeight="1">
      <c r="A104" s="272" t="s">
        <v>1517</v>
      </c>
      <c r="B104" s="235">
        <v>421</v>
      </c>
      <c r="C104" s="236">
        <v>425</v>
      </c>
      <c r="D104" s="237">
        <v>409</v>
      </c>
      <c r="E104" s="237">
        <v>32.8</v>
      </c>
      <c r="F104" s="237">
        <v>52.6</v>
      </c>
      <c r="G104" s="238">
        <v>15</v>
      </c>
      <c r="H104" s="591">
        <v>537</v>
      </c>
      <c r="I104" s="228">
        <v>319.8</v>
      </c>
      <c r="J104" s="228">
        <v>289.8</v>
      </c>
      <c r="K104" s="228" t="s">
        <v>634</v>
      </c>
      <c r="L104" s="228">
        <v>122</v>
      </c>
      <c r="M104" s="231">
        <v>304</v>
      </c>
      <c r="N104" s="228">
        <v>2.39</v>
      </c>
      <c r="O104" s="594">
        <v>5.68</v>
      </c>
      <c r="P104" s="239" t="s">
        <v>724</v>
      </c>
      <c r="Q104" s="231">
        <v>283</v>
      </c>
      <c r="R104" s="228">
        <v>159600</v>
      </c>
      <c r="S104" s="228">
        <v>7510</v>
      </c>
      <c r="T104" s="228">
        <v>8880</v>
      </c>
      <c r="U104" s="594">
        <v>17.24</v>
      </c>
      <c r="V104" s="231">
        <v>139.9</v>
      </c>
      <c r="W104" s="228">
        <v>60080</v>
      </c>
      <c r="X104" s="228">
        <v>2938</v>
      </c>
      <c r="Y104" s="228">
        <v>4489</v>
      </c>
      <c r="Z104" s="595">
        <v>10.58</v>
      </c>
      <c r="AA104" s="228">
        <v>155.6</v>
      </c>
      <c r="AB104" s="228">
        <v>4398</v>
      </c>
      <c r="AC104" s="232">
        <v>20800</v>
      </c>
      <c r="AD104" s="228">
        <v>1</v>
      </c>
      <c r="AE104" s="228">
        <v>1</v>
      </c>
      <c r="AF104" s="231">
        <v>1</v>
      </c>
      <c r="AG104" s="228">
        <v>1</v>
      </c>
      <c r="AH104" s="228">
        <v>1</v>
      </c>
      <c r="AI104" s="232">
        <v>1</v>
      </c>
      <c r="AJ104" s="597" t="s">
        <v>2648</v>
      </c>
      <c r="AK104" s="235" t="s">
        <v>2648</v>
      </c>
      <c r="AL104" s="235"/>
      <c r="AM104" s="233"/>
    </row>
    <row r="105" spans="1:39" ht="13.5" customHeight="1">
      <c r="A105" s="272" t="s">
        <v>1518</v>
      </c>
      <c r="B105" s="235">
        <v>463</v>
      </c>
      <c r="C105" s="236">
        <v>435</v>
      </c>
      <c r="D105" s="237">
        <v>412</v>
      </c>
      <c r="E105" s="237">
        <v>35.8</v>
      </c>
      <c r="F105" s="237">
        <v>57.4</v>
      </c>
      <c r="G105" s="238">
        <v>15</v>
      </c>
      <c r="H105" s="591">
        <v>590</v>
      </c>
      <c r="I105" s="228">
        <v>320.2</v>
      </c>
      <c r="J105" s="228">
        <v>290.2</v>
      </c>
      <c r="K105" s="228" t="s">
        <v>634</v>
      </c>
      <c r="L105" s="228">
        <v>124</v>
      </c>
      <c r="M105" s="231">
        <v>306</v>
      </c>
      <c r="N105" s="228">
        <v>2.42</v>
      </c>
      <c r="O105" s="594">
        <v>5.23</v>
      </c>
      <c r="P105" s="239" t="s">
        <v>725</v>
      </c>
      <c r="Q105" s="231">
        <v>311</v>
      </c>
      <c r="R105" s="228">
        <v>180200</v>
      </c>
      <c r="S105" s="228">
        <v>8283</v>
      </c>
      <c r="T105" s="228">
        <v>9878</v>
      </c>
      <c r="U105" s="594">
        <v>17.48</v>
      </c>
      <c r="V105" s="231">
        <v>154.3</v>
      </c>
      <c r="W105" s="228">
        <v>67040</v>
      </c>
      <c r="X105" s="228">
        <v>3254</v>
      </c>
      <c r="Y105" s="228">
        <v>4978</v>
      </c>
      <c r="Z105" s="595">
        <v>10.66</v>
      </c>
      <c r="AA105" s="228">
        <v>168.2</v>
      </c>
      <c r="AB105" s="228">
        <v>5735</v>
      </c>
      <c r="AC105" s="232">
        <v>23850</v>
      </c>
      <c r="AD105" s="228">
        <v>1</v>
      </c>
      <c r="AE105" s="228">
        <v>1</v>
      </c>
      <c r="AF105" s="231">
        <v>1</v>
      </c>
      <c r="AG105" s="228">
        <v>1</v>
      </c>
      <c r="AH105" s="228">
        <v>1</v>
      </c>
      <c r="AI105" s="232">
        <v>1</v>
      </c>
      <c r="AJ105" s="597" t="s">
        <v>2648</v>
      </c>
      <c r="AK105" s="235" t="s">
        <v>2648</v>
      </c>
      <c r="AL105" s="235"/>
      <c r="AM105" s="233"/>
    </row>
    <row r="106" spans="1:39" ht="13.5" customHeight="1">
      <c r="A106" s="272" t="s">
        <v>1519</v>
      </c>
      <c r="B106" s="235">
        <v>509</v>
      </c>
      <c r="C106" s="236">
        <v>446</v>
      </c>
      <c r="D106" s="237">
        <v>416</v>
      </c>
      <c r="E106" s="237">
        <v>39.1</v>
      </c>
      <c r="F106" s="237">
        <v>62.7</v>
      </c>
      <c r="G106" s="238">
        <v>15</v>
      </c>
      <c r="H106" s="591">
        <v>652</v>
      </c>
      <c r="I106" s="228">
        <v>320.6</v>
      </c>
      <c r="J106" s="228">
        <v>290.6</v>
      </c>
      <c r="K106" s="228" t="s">
        <v>634</v>
      </c>
      <c r="L106" s="228">
        <v>128</v>
      </c>
      <c r="M106" s="231">
        <v>310</v>
      </c>
      <c r="N106" s="228">
        <v>2.45</v>
      </c>
      <c r="O106" s="594">
        <v>4.81</v>
      </c>
      <c r="P106" s="239" t="s">
        <v>730</v>
      </c>
      <c r="Q106" s="231">
        <v>342</v>
      </c>
      <c r="R106" s="228">
        <v>204500</v>
      </c>
      <c r="S106" s="228">
        <v>9172</v>
      </c>
      <c r="T106" s="228">
        <v>11030</v>
      </c>
      <c r="U106" s="594">
        <v>17.75</v>
      </c>
      <c r="V106" s="231">
        <v>170.6</v>
      </c>
      <c r="W106" s="228">
        <v>75400</v>
      </c>
      <c r="X106" s="228">
        <v>3625</v>
      </c>
      <c r="Y106" s="228">
        <v>5552</v>
      </c>
      <c r="Z106" s="595">
        <v>10.78</v>
      </c>
      <c r="AA106" s="228">
        <v>182.1</v>
      </c>
      <c r="AB106" s="228">
        <v>7513</v>
      </c>
      <c r="AC106" s="232">
        <v>27630</v>
      </c>
      <c r="AD106" s="228">
        <v>1</v>
      </c>
      <c r="AE106" s="228">
        <v>1</v>
      </c>
      <c r="AF106" s="231">
        <v>1</v>
      </c>
      <c r="AG106" s="228">
        <v>1</v>
      </c>
      <c r="AH106" s="228">
        <v>1</v>
      </c>
      <c r="AI106" s="232">
        <v>1</v>
      </c>
      <c r="AJ106" s="597" t="s">
        <v>2648</v>
      </c>
      <c r="AK106" s="235" t="s">
        <v>2648</v>
      </c>
      <c r="AL106" s="235"/>
      <c r="AM106" s="233"/>
    </row>
    <row r="107" spans="1:39" ht="13.5" customHeight="1">
      <c r="A107" s="272" t="s">
        <v>1520</v>
      </c>
      <c r="B107" s="235">
        <v>551</v>
      </c>
      <c r="C107" s="236">
        <v>455</v>
      </c>
      <c r="D107" s="237">
        <v>418</v>
      </c>
      <c r="E107" s="237">
        <v>42</v>
      </c>
      <c r="F107" s="237">
        <v>67.6</v>
      </c>
      <c r="G107" s="238">
        <v>15</v>
      </c>
      <c r="H107" s="591">
        <v>703</v>
      </c>
      <c r="I107" s="228">
        <v>319.8</v>
      </c>
      <c r="J107" s="228">
        <v>289.8</v>
      </c>
      <c r="K107" s="228" t="s">
        <v>634</v>
      </c>
      <c r="L107" s="228">
        <v>132</v>
      </c>
      <c r="M107" s="231">
        <v>312</v>
      </c>
      <c r="N107" s="228">
        <v>2.47</v>
      </c>
      <c r="O107" s="594">
        <v>4.49</v>
      </c>
      <c r="P107" s="239" t="s">
        <v>731</v>
      </c>
      <c r="Q107" s="231">
        <v>370</v>
      </c>
      <c r="R107" s="228">
        <v>226100</v>
      </c>
      <c r="S107" s="228">
        <v>9939</v>
      </c>
      <c r="T107" s="228">
        <v>12050</v>
      </c>
      <c r="U107" s="594">
        <v>17.95</v>
      </c>
      <c r="V107" s="231">
        <v>184.9</v>
      </c>
      <c r="W107" s="228">
        <v>82490</v>
      </c>
      <c r="X107" s="228">
        <v>3947</v>
      </c>
      <c r="Y107" s="228">
        <v>6051</v>
      </c>
      <c r="Z107" s="595">
        <v>10.85</v>
      </c>
      <c r="AA107" s="228">
        <v>194.8</v>
      </c>
      <c r="AB107" s="228">
        <v>9410</v>
      </c>
      <c r="AC107" s="232">
        <v>30870</v>
      </c>
      <c r="AD107" s="228">
        <v>1</v>
      </c>
      <c r="AE107" s="228">
        <v>1</v>
      </c>
      <c r="AF107" s="231">
        <v>1</v>
      </c>
      <c r="AG107" s="228">
        <v>1</v>
      </c>
      <c r="AH107" s="228">
        <v>1</v>
      </c>
      <c r="AI107" s="232">
        <v>1</v>
      </c>
      <c r="AJ107" s="597" t="s">
        <v>2648</v>
      </c>
      <c r="AK107" s="235" t="s">
        <v>2648</v>
      </c>
      <c r="AL107" s="235"/>
      <c r="AM107" s="233"/>
    </row>
    <row r="108" spans="1:39" ht="13.5" customHeight="1">
      <c r="A108" s="272" t="s">
        <v>1521</v>
      </c>
      <c r="B108" s="235">
        <v>592</v>
      </c>
      <c r="C108" s="236">
        <v>465</v>
      </c>
      <c r="D108" s="237">
        <v>421</v>
      </c>
      <c r="E108" s="237">
        <v>45</v>
      </c>
      <c r="F108" s="237">
        <v>72.3</v>
      </c>
      <c r="G108" s="238">
        <v>15</v>
      </c>
      <c r="H108" s="591">
        <v>755</v>
      </c>
      <c r="I108" s="228">
        <v>320.4</v>
      </c>
      <c r="J108" s="228">
        <v>290.4</v>
      </c>
      <c r="K108" s="228" t="s">
        <v>634</v>
      </c>
      <c r="L108" s="228">
        <v>134</v>
      </c>
      <c r="M108" s="231">
        <v>316</v>
      </c>
      <c r="N108" s="594">
        <v>2.5</v>
      </c>
      <c r="O108" s="594">
        <v>4.22</v>
      </c>
      <c r="P108" s="239" t="s">
        <v>732</v>
      </c>
      <c r="Q108" s="231">
        <v>398</v>
      </c>
      <c r="R108" s="228">
        <v>250200</v>
      </c>
      <c r="S108" s="228">
        <v>10760</v>
      </c>
      <c r="T108" s="228">
        <v>13140</v>
      </c>
      <c r="U108" s="594">
        <v>18.2</v>
      </c>
      <c r="V108" s="231">
        <v>200.3</v>
      </c>
      <c r="W108" s="228">
        <v>90170</v>
      </c>
      <c r="X108" s="228">
        <v>4284</v>
      </c>
      <c r="Y108" s="228">
        <v>6574</v>
      </c>
      <c r="Z108" s="595">
        <v>10.93</v>
      </c>
      <c r="AA108" s="228">
        <v>207.2</v>
      </c>
      <c r="AB108" s="228">
        <v>11560</v>
      </c>
      <c r="AC108" s="232">
        <v>34670</v>
      </c>
      <c r="AD108" s="228">
        <v>1</v>
      </c>
      <c r="AE108" s="228">
        <v>1</v>
      </c>
      <c r="AF108" s="231">
        <v>1</v>
      </c>
      <c r="AG108" s="228">
        <v>1</v>
      </c>
      <c r="AH108" s="228">
        <v>1</v>
      </c>
      <c r="AI108" s="232">
        <v>1</v>
      </c>
      <c r="AJ108" s="597" t="s">
        <v>2648</v>
      </c>
      <c r="AK108" s="235" t="s">
        <v>2648</v>
      </c>
      <c r="AL108" s="235"/>
      <c r="AM108" s="233"/>
    </row>
    <row r="109" spans="1:39" ht="13.5" customHeight="1">
      <c r="A109" s="272" t="s">
        <v>1522</v>
      </c>
      <c r="B109" s="235">
        <v>634</v>
      </c>
      <c r="C109" s="236">
        <v>474</v>
      </c>
      <c r="D109" s="237">
        <v>424</v>
      </c>
      <c r="E109" s="237">
        <v>47.6</v>
      </c>
      <c r="F109" s="237">
        <v>77.1</v>
      </c>
      <c r="G109" s="238">
        <v>15</v>
      </c>
      <c r="H109" s="591">
        <v>806</v>
      </c>
      <c r="I109" s="228">
        <v>319.8</v>
      </c>
      <c r="J109" s="228">
        <v>289.8</v>
      </c>
      <c r="K109" s="228" t="s">
        <v>634</v>
      </c>
      <c r="L109" s="228">
        <v>140</v>
      </c>
      <c r="M109" s="231">
        <v>312</v>
      </c>
      <c r="N109" s="228">
        <v>2.52</v>
      </c>
      <c r="O109" s="594">
        <v>3.98</v>
      </c>
      <c r="P109" s="239" t="s">
        <v>733</v>
      </c>
      <c r="Q109" s="231">
        <v>426</v>
      </c>
      <c r="R109" s="228">
        <v>274200</v>
      </c>
      <c r="S109" s="228">
        <v>11570</v>
      </c>
      <c r="T109" s="228">
        <v>14220</v>
      </c>
      <c r="U109" s="594">
        <v>18.42</v>
      </c>
      <c r="V109" s="602">
        <v>214</v>
      </c>
      <c r="W109" s="228">
        <v>98250</v>
      </c>
      <c r="X109" s="228">
        <v>4634</v>
      </c>
      <c r="Y109" s="228">
        <v>7117</v>
      </c>
      <c r="Z109" s="595">
        <v>11.03</v>
      </c>
      <c r="AA109" s="228">
        <v>219.4</v>
      </c>
      <c r="AB109" s="228">
        <v>14020</v>
      </c>
      <c r="AC109" s="232">
        <v>38570</v>
      </c>
      <c r="AD109" s="228">
        <v>1</v>
      </c>
      <c r="AE109" s="228">
        <v>1</v>
      </c>
      <c r="AF109" s="231">
        <v>1</v>
      </c>
      <c r="AG109" s="228">
        <v>1</v>
      </c>
      <c r="AH109" s="228">
        <v>1</v>
      </c>
      <c r="AI109" s="232">
        <v>1</v>
      </c>
      <c r="AJ109" s="597" t="s">
        <v>2648</v>
      </c>
      <c r="AK109" s="235" t="s">
        <v>2648</v>
      </c>
      <c r="AL109" s="235"/>
      <c r="AM109" s="233"/>
    </row>
    <row r="110" spans="1:39" ht="13.5" customHeight="1">
      <c r="A110" s="272" t="s">
        <v>1523</v>
      </c>
      <c r="B110" s="235">
        <v>677</v>
      </c>
      <c r="C110" s="236">
        <v>483</v>
      </c>
      <c r="D110" s="237">
        <v>428</v>
      </c>
      <c r="E110" s="237">
        <v>51.2</v>
      </c>
      <c r="F110" s="237">
        <v>81.5</v>
      </c>
      <c r="G110" s="238">
        <v>15</v>
      </c>
      <c r="H110" s="591">
        <v>865</v>
      </c>
      <c r="I110" s="228">
        <v>320</v>
      </c>
      <c r="J110" s="228">
        <v>290</v>
      </c>
      <c r="K110" s="228" t="s">
        <v>634</v>
      </c>
      <c r="L110" s="228">
        <v>144</v>
      </c>
      <c r="M110" s="231">
        <v>316</v>
      </c>
      <c r="N110" s="228">
        <v>2.55</v>
      </c>
      <c r="O110" s="594">
        <v>3.76</v>
      </c>
      <c r="P110" s="239" t="s">
        <v>734</v>
      </c>
      <c r="Q110" s="231">
        <v>455</v>
      </c>
      <c r="R110" s="228">
        <v>299500</v>
      </c>
      <c r="S110" s="228">
        <v>12400</v>
      </c>
      <c r="T110" s="228">
        <v>15350</v>
      </c>
      <c r="U110" s="594">
        <v>18.62</v>
      </c>
      <c r="V110" s="231">
        <v>231.9</v>
      </c>
      <c r="W110" s="228">
        <v>106900</v>
      </c>
      <c r="X110" s="228">
        <v>4994</v>
      </c>
      <c r="Y110" s="228">
        <v>7680</v>
      </c>
      <c r="Z110" s="595">
        <v>11.13</v>
      </c>
      <c r="AA110" s="228">
        <v>231.8</v>
      </c>
      <c r="AB110" s="228">
        <v>16790</v>
      </c>
      <c r="AC110" s="232">
        <v>42920</v>
      </c>
      <c r="AD110" s="228">
        <v>1</v>
      </c>
      <c r="AE110" s="228">
        <v>1</v>
      </c>
      <c r="AF110" s="231">
        <v>1</v>
      </c>
      <c r="AG110" s="228">
        <v>1</v>
      </c>
      <c r="AH110" s="228">
        <v>1</v>
      </c>
      <c r="AI110" s="232">
        <v>1</v>
      </c>
      <c r="AJ110" s="597" t="s">
        <v>2648</v>
      </c>
      <c r="AK110" s="235" t="s">
        <v>2648</v>
      </c>
      <c r="AL110" s="235"/>
      <c r="AM110" s="233"/>
    </row>
    <row r="111" spans="1:39" ht="13.5" customHeight="1">
      <c r="A111" s="272" t="s">
        <v>1524</v>
      </c>
      <c r="B111" s="235">
        <v>744</v>
      </c>
      <c r="C111" s="236">
        <v>498</v>
      </c>
      <c r="D111" s="237">
        <v>432</v>
      </c>
      <c r="E111" s="237">
        <v>55.6</v>
      </c>
      <c r="F111" s="237">
        <v>88.9</v>
      </c>
      <c r="G111" s="238">
        <v>15</v>
      </c>
      <c r="H111" s="591">
        <v>948</v>
      </c>
      <c r="I111" s="228">
        <v>320.2</v>
      </c>
      <c r="J111" s="228">
        <v>290.2</v>
      </c>
      <c r="K111" s="228" t="s">
        <v>634</v>
      </c>
      <c r="L111" s="228">
        <v>148</v>
      </c>
      <c r="M111" s="231">
        <v>320</v>
      </c>
      <c r="N111" s="228">
        <v>2.59</v>
      </c>
      <c r="O111" s="594">
        <v>3.48</v>
      </c>
      <c r="P111" s="239" t="s">
        <v>735</v>
      </c>
      <c r="Q111" s="231">
        <v>500</v>
      </c>
      <c r="R111" s="228">
        <v>342100</v>
      </c>
      <c r="S111" s="228">
        <v>13740</v>
      </c>
      <c r="T111" s="228">
        <v>17170</v>
      </c>
      <c r="U111" s="594">
        <v>19</v>
      </c>
      <c r="V111" s="231">
        <v>256.1</v>
      </c>
      <c r="W111" s="228">
        <v>119900</v>
      </c>
      <c r="X111" s="228">
        <v>5552</v>
      </c>
      <c r="Y111" s="228">
        <v>8549</v>
      </c>
      <c r="Z111" s="595">
        <v>11.25</v>
      </c>
      <c r="AA111" s="600">
        <v>251</v>
      </c>
      <c r="AB111" s="228">
        <v>21840</v>
      </c>
      <c r="AC111" s="232">
        <v>49980</v>
      </c>
      <c r="AD111" s="228">
        <v>1</v>
      </c>
      <c r="AE111" s="228">
        <v>1</v>
      </c>
      <c r="AF111" s="231">
        <v>1</v>
      </c>
      <c r="AG111" s="228">
        <v>1</v>
      </c>
      <c r="AH111" s="228">
        <v>1</v>
      </c>
      <c r="AI111" s="232">
        <v>1</v>
      </c>
      <c r="AJ111" s="597" t="s">
        <v>2648</v>
      </c>
      <c r="AK111" s="235" t="s">
        <v>2648</v>
      </c>
      <c r="AL111" s="235"/>
      <c r="AM111" s="233"/>
    </row>
    <row r="112" spans="1:39" ht="13.5" customHeight="1">
      <c r="A112" s="272" t="s">
        <v>1525</v>
      </c>
      <c r="B112" s="235">
        <v>818</v>
      </c>
      <c r="C112" s="236">
        <v>514</v>
      </c>
      <c r="D112" s="237">
        <v>437</v>
      </c>
      <c r="E112" s="237">
        <v>60.5</v>
      </c>
      <c r="F112" s="237">
        <v>97</v>
      </c>
      <c r="G112" s="238">
        <v>15</v>
      </c>
      <c r="H112" s="227">
        <v>1050</v>
      </c>
      <c r="I112" s="228">
        <v>320</v>
      </c>
      <c r="J112" s="228">
        <v>290</v>
      </c>
      <c r="K112" s="228" t="s">
        <v>634</v>
      </c>
      <c r="L112" s="228">
        <v>154</v>
      </c>
      <c r="M112" s="231">
        <v>326</v>
      </c>
      <c r="N112" s="228">
        <v>2.63</v>
      </c>
      <c r="O112" s="594">
        <v>3.21</v>
      </c>
      <c r="P112" s="239" t="s">
        <v>802</v>
      </c>
      <c r="Q112" s="231">
        <v>550</v>
      </c>
      <c r="R112" s="228">
        <v>392200</v>
      </c>
      <c r="S112" s="228">
        <v>15260</v>
      </c>
      <c r="T112" s="228">
        <v>19260</v>
      </c>
      <c r="U112" s="594">
        <v>19.39</v>
      </c>
      <c r="V112" s="231">
        <v>283.3</v>
      </c>
      <c r="W112" s="228">
        <v>135500</v>
      </c>
      <c r="X112" s="228">
        <v>6203</v>
      </c>
      <c r="Y112" s="228">
        <v>9561</v>
      </c>
      <c r="Z112" s="595">
        <v>11.4</v>
      </c>
      <c r="AA112" s="228">
        <v>272.1</v>
      </c>
      <c r="AB112" s="228">
        <v>28510</v>
      </c>
      <c r="AC112" s="232">
        <v>58650</v>
      </c>
      <c r="AD112" s="228">
        <v>1</v>
      </c>
      <c r="AE112" s="228">
        <v>1</v>
      </c>
      <c r="AF112" s="231">
        <v>1</v>
      </c>
      <c r="AG112" s="228">
        <v>1</v>
      </c>
      <c r="AH112" s="228">
        <v>1</v>
      </c>
      <c r="AI112" s="232">
        <v>1</v>
      </c>
      <c r="AJ112" s="597" t="s">
        <v>2648</v>
      </c>
      <c r="AK112" s="235" t="s">
        <v>2648</v>
      </c>
      <c r="AL112" s="235"/>
      <c r="AM112" s="233"/>
    </row>
    <row r="113" spans="1:39" ht="13.5" customHeight="1">
      <c r="A113" s="272" t="s">
        <v>1381</v>
      </c>
      <c r="B113" s="235">
        <v>900</v>
      </c>
      <c r="C113" s="236">
        <v>531</v>
      </c>
      <c r="D113" s="237">
        <v>442</v>
      </c>
      <c r="E113" s="237">
        <v>65.9</v>
      </c>
      <c r="F113" s="237">
        <v>106</v>
      </c>
      <c r="G113" s="238">
        <v>15</v>
      </c>
      <c r="H113" s="227">
        <v>1150</v>
      </c>
      <c r="I113" s="228">
        <v>319</v>
      </c>
      <c r="J113" s="228">
        <v>289</v>
      </c>
      <c r="K113" s="228" t="s">
        <v>634</v>
      </c>
      <c r="L113" s="228">
        <v>158</v>
      </c>
      <c r="M113" s="231">
        <v>330</v>
      </c>
      <c r="N113" s="228">
        <v>2.67</v>
      </c>
      <c r="O113" s="594">
        <v>2.96</v>
      </c>
      <c r="P113" s="239" t="s">
        <v>803</v>
      </c>
      <c r="Q113" s="231">
        <v>605</v>
      </c>
      <c r="R113" s="228">
        <v>450200</v>
      </c>
      <c r="S113" s="228">
        <v>16960</v>
      </c>
      <c r="T113" s="228">
        <v>21620</v>
      </c>
      <c r="U113" s="594">
        <v>19.79</v>
      </c>
      <c r="V113" s="231">
        <v>313.8</v>
      </c>
      <c r="W113" s="228">
        <v>153300</v>
      </c>
      <c r="X113" s="228">
        <v>6938</v>
      </c>
      <c r="Y113" s="228">
        <v>10710</v>
      </c>
      <c r="Z113" s="595">
        <v>11.55</v>
      </c>
      <c r="AA113" s="228">
        <v>295.5</v>
      </c>
      <c r="AB113" s="228">
        <v>37350</v>
      </c>
      <c r="AC113" s="232">
        <v>68890</v>
      </c>
      <c r="AD113" s="228">
        <v>1</v>
      </c>
      <c r="AE113" s="228">
        <v>1</v>
      </c>
      <c r="AF113" s="231">
        <v>1</v>
      </c>
      <c r="AG113" s="228">
        <v>1</v>
      </c>
      <c r="AH113" s="228">
        <v>1</v>
      </c>
      <c r="AI113" s="232">
        <v>1</v>
      </c>
      <c r="AJ113" s="597" t="s">
        <v>2648</v>
      </c>
      <c r="AK113" s="235" t="s">
        <v>2648</v>
      </c>
      <c r="AL113" s="235"/>
      <c r="AM113" s="233"/>
    </row>
    <row r="114" spans="1:39" ht="13.5" customHeight="1">
      <c r="A114" s="272" t="s">
        <v>1382</v>
      </c>
      <c r="B114" s="235">
        <v>990</v>
      </c>
      <c r="C114" s="236">
        <v>550</v>
      </c>
      <c r="D114" s="237">
        <v>448</v>
      </c>
      <c r="E114" s="237">
        <v>71.9</v>
      </c>
      <c r="F114" s="237">
        <v>115</v>
      </c>
      <c r="G114" s="238">
        <v>15</v>
      </c>
      <c r="H114" s="227">
        <v>1260</v>
      </c>
      <c r="I114" s="228">
        <v>320</v>
      </c>
      <c r="J114" s="228">
        <v>290</v>
      </c>
      <c r="K114" s="228" t="s">
        <v>634</v>
      </c>
      <c r="L114" s="228">
        <v>164</v>
      </c>
      <c r="M114" s="231">
        <v>336</v>
      </c>
      <c r="N114" s="228">
        <v>2.72</v>
      </c>
      <c r="O114" s="594">
        <v>2.75</v>
      </c>
      <c r="P114" s="239" t="s">
        <v>804</v>
      </c>
      <c r="Q114" s="231">
        <v>665</v>
      </c>
      <c r="R114" s="228">
        <v>518900</v>
      </c>
      <c r="S114" s="228">
        <v>18870</v>
      </c>
      <c r="T114" s="228">
        <v>24280</v>
      </c>
      <c r="U114" s="594">
        <v>20.27</v>
      </c>
      <c r="V114" s="231">
        <v>349.2</v>
      </c>
      <c r="W114" s="228">
        <v>173400</v>
      </c>
      <c r="X114" s="228">
        <v>7739</v>
      </c>
      <c r="Y114" s="228">
        <v>11960</v>
      </c>
      <c r="Z114" s="595">
        <v>11.72</v>
      </c>
      <c r="AA114" s="228">
        <v>319.5</v>
      </c>
      <c r="AB114" s="228">
        <v>48210</v>
      </c>
      <c r="AC114" s="232">
        <v>81530</v>
      </c>
      <c r="AD114" s="228">
        <v>1</v>
      </c>
      <c r="AE114" s="228">
        <v>1</v>
      </c>
      <c r="AF114" s="231">
        <v>1</v>
      </c>
      <c r="AG114" s="228">
        <v>1</v>
      </c>
      <c r="AH114" s="228">
        <v>1</v>
      </c>
      <c r="AI114" s="232">
        <v>1</v>
      </c>
      <c r="AJ114" s="597" t="s">
        <v>2648</v>
      </c>
      <c r="AK114" s="235" t="s">
        <v>2648</v>
      </c>
      <c r="AL114" s="235"/>
      <c r="AM114" s="233"/>
    </row>
    <row r="115" spans="1:39" ht="13.5" customHeight="1">
      <c r="A115" s="272" t="s">
        <v>1383</v>
      </c>
      <c r="B115" s="235">
        <v>1086</v>
      </c>
      <c r="C115" s="236">
        <v>569</v>
      </c>
      <c r="D115" s="237">
        <v>454</v>
      </c>
      <c r="E115" s="237">
        <v>78</v>
      </c>
      <c r="F115" s="237">
        <v>125</v>
      </c>
      <c r="G115" s="238">
        <v>15</v>
      </c>
      <c r="H115" s="227">
        <v>1390</v>
      </c>
      <c r="I115" s="228">
        <v>319</v>
      </c>
      <c r="J115" s="228">
        <v>289</v>
      </c>
      <c r="K115" s="228" t="s">
        <v>634</v>
      </c>
      <c r="L115" s="228">
        <v>170</v>
      </c>
      <c r="M115" s="231">
        <v>342</v>
      </c>
      <c r="N115" s="228">
        <v>2.77</v>
      </c>
      <c r="O115" s="594">
        <v>2.55</v>
      </c>
      <c r="P115" s="239" t="s">
        <v>805</v>
      </c>
      <c r="Q115" s="231">
        <v>730</v>
      </c>
      <c r="R115" s="228">
        <v>595700</v>
      </c>
      <c r="S115" s="228">
        <v>20940</v>
      </c>
      <c r="T115" s="228">
        <v>27210</v>
      </c>
      <c r="U115" s="594">
        <v>20.73</v>
      </c>
      <c r="V115" s="231">
        <v>385.8</v>
      </c>
      <c r="W115" s="228">
        <v>196200</v>
      </c>
      <c r="X115" s="228">
        <v>8645</v>
      </c>
      <c r="Y115" s="228">
        <v>13380</v>
      </c>
      <c r="Z115" s="595">
        <v>11.9</v>
      </c>
      <c r="AA115" s="228">
        <v>345.6</v>
      </c>
      <c r="AB115" s="228">
        <v>62290</v>
      </c>
      <c r="AC115" s="232">
        <v>96080</v>
      </c>
      <c r="AD115" s="228">
        <v>1</v>
      </c>
      <c r="AE115" s="228">
        <v>1</v>
      </c>
      <c r="AF115" s="231">
        <v>1</v>
      </c>
      <c r="AG115" s="228">
        <v>1</v>
      </c>
      <c r="AH115" s="228">
        <v>1</v>
      </c>
      <c r="AI115" s="232">
        <v>1</v>
      </c>
      <c r="AJ115" s="597" t="s">
        <v>2648</v>
      </c>
      <c r="AK115" s="235" t="s">
        <v>2648</v>
      </c>
      <c r="AL115" s="235"/>
      <c r="AM115" s="233"/>
    </row>
    <row r="116" spans="1:39" ht="13.5" customHeight="1">
      <c r="A116" s="272" t="s">
        <v>2897</v>
      </c>
      <c r="B116" s="598">
        <v>38.8</v>
      </c>
      <c r="C116" s="236">
        <v>399</v>
      </c>
      <c r="D116" s="237">
        <v>140</v>
      </c>
      <c r="E116" s="237">
        <v>6.4</v>
      </c>
      <c r="F116" s="237">
        <v>8.8</v>
      </c>
      <c r="G116" s="238">
        <v>10</v>
      </c>
      <c r="H116" s="661">
        <v>49.5</v>
      </c>
      <c r="I116" s="228">
        <v>381.4</v>
      </c>
      <c r="J116" s="228">
        <v>361.4</v>
      </c>
      <c r="K116" s="228" t="s">
        <v>629</v>
      </c>
      <c r="L116" s="228">
        <v>68</v>
      </c>
      <c r="M116" s="231">
        <v>82</v>
      </c>
      <c r="N116" s="228">
        <v>1.33</v>
      </c>
      <c r="O116" s="594">
        <v>34.03</v>
      </c>
      <c r="P116" s="239" t="s">
        <v>806</v>
      </c>
      <c r="Q116" s="231">
        <v>26</v>
      </c>
      <c r="R116" s="228">
        <v>12620</v>
      </c>
      <c r="S116" s="228">
        <v>632.6</v>
      </c>
      <c r="T116" s="228">
        <v>727.8</v>
      </c>
      <c r="U116" s="594">
        <v>15.93</v>
      </c>
      <c r="V116" s="595">
        <v>27.4</v>
      </c>
      <c r="W116" s="228">
        <v>403.5</v>
      </c>
      <c r="X116" s="228">
        <v>57.65</v>
      </c>
      <c r="Y116" s="228">
        <v>90.55</v>
      </c>
      <c r="Z116" s="595">
        <v>2.85</v>
      </c>
      <c r="AA116" s="228">
        <v>35.67</v>
      </c>
      <c r="AB116" s="228">
        <v>11.17</v>
      </c>
      <c r="AC116" s="232">
        <v>153.2</v>
      </c>
      <c r="AD116" s="228">
        <v>1</v>
      </c>
      <c r="AE116" s="228">
        <v>1</v>
      </c>
      <c r="AF116" s="231" t="s">
        <v>627</v>
      </c>
      <c r="AG116" s="228">
        <v>4</v>
      </c>
      <c r="AH116" s="228">
        <v>4</v>
      </c>
      <c r="AI116" s="232" t="s">
        <v>627</v>
      </c>
      <c r="AJ116" s="597" t="s">
        <v>2648</v>
      </c>
      <c r="AK116" s="235"/>
      <c r="AL116" s="235"/>
      <c r="AM116" s="233"/>
    </row>
    <row r="117" spans="1:39" ht="13.5" customHeight="1">
      <c r="A117" s="272" t="s">
        <v>2898</v>
      </c>
      <c r="B117" s="598">
        <v>46.1</v>
      </c>
      <c r="C117" s="236">
        <v>403</v>
      </c>
      <c r="D117" s="237">
        <v>140</v>
      </c>
      <c r="E117" s="237">
        <v>7</v>
      </c>
      <c r="F117" s="237">
        <v>11.2</v>
      </c>
      <c r="G117" s="238">
        <v>10</v>
      </c>
      <c r="H117" s="661">
        <v>58.8</v>
      </c>
      <c r="I117" s="228">
        <v>380.6</v>
      </c>
      <c r="J117" s="228">
        <v>360.6</v>
      </c>
      <c r="K117" s="228" t="s">
        <v>629</v>
      </c>
      <c r="L117" s="228">
        <v>68</v>
      </c>
      <c r="M117" s="231">
        <v>82</v>
      </c>
      <c r="N117" s="228">
        <v>1.33</v>
      </c>
      <c r="O117" s="594">
        <v>28.91</v>
      </c>
      <c r="P117" s="239" t="s">
        <v>807</v>
      </c>
      <c r="Q117" s="231">
        <v>31</v>
      </c>
      <c r="R117" s="228">
        <v>15550</v>
      </c>
      <c r="S117" s="228">
        <v>771.9</v>
      </c>
      <c r="T117" s="228">
        <v>883.6</v>
      </c>
      <c r="U117" s="594">
        <v>16.26</v>
      </c>
      <c r="V117" s="231">
        <v>30.49</v>
      </c>
      <c r="W117" s="228">
        <v>513.6</v>
      </c>
      <c r="X117" s="228">
        <v>73.37</v>
      </c>
      <c r="Y117" s="228">
        <v>114.9</v>
      </c>
      <c r="Z117" s="595">
        <v>2.95</v>
      </c>
      <c r="AA117" s="228">
        <v>41.11</v>
      </c>
      <c r="AB117" s="228">
        <v>19.25</v>
      </c>
      <c r="AC117" s="232">
        <v>196.6</v>
      </c>
      <c r="AD117" s="228">
        <v>1</v>
      </c>
      <c r="AE117" s="228">
        <v>1</v>
      </c>
      <c r="AF117" s="231" t="s">
        <v>627</v>
      </c>
      <c r="AG117" s="228">
        <v>4</v>
      </c>
      <c r="AH117" s="228">
        <v>4</v>
      </c>
      <c r="AI117" s="232" t="s">
        <v>627</v>
      </c>
      <c r="AJ117" s="597" t="s">
        <v>2648</v>
      </c>
      <c r="AK117" s="235"/>
      <c r="AL117" s="235"/>
      <c r="AM117" s="233"/>
    </row>
    <row r="118" spans="1:39" ht="13.5" customHeight="1">
      <c r="A118" s="272" t="s">
        <v>2899</v>
      </c>
      <c r="B118" s="598">
        <v>53</v>
      </c>
      <c r="C118" s="236">
        <v>403</v>
      </c>
      <c r="D118" s="237">
        <v>177</v>
      </c>
      <c r="E118" s="237">
        <v>7.5</v>
      </c>
      <c r="F118" s="237">
        <v>10.9</v>
      </c>
      <c r="G118" s="238">
        <v>10</v>
      </c>
      <c r="H118" s="661">
        <v>68.4</v>
      </c>
      <c r="I118" s="228">
        <v>381.2</v>
      </c>
      <c r="J118" s="228">
        <v>361.2</v>
      </c>
      <c r="K118" s="228" t="s">
        <v>632</v>
      </c>
      <c r="L118" s="228">
        <v>86</v>
      </c>
      <c r="M118" s="231">
        <v>90</v>
      </c>
      <c r="N118" s="228">
        <v>1.48</v>
      </c>
      <c r="O118" s="594">
        <v>27.76</v>
      </c>
      <c r="P118" s="239" t="s">
        <v>808</v>
      </c>
      <c r="Q118" s="231">
        <v>36</v>
      </c>
      <c r="R118" s="228">
        <v>18600</v>
      </c>
      <c r="S118" s="228">
        <v>922.9</v>
      </c>
      <c r="T118" s="228">
        <v>1045</v>
      </c>
      <c r="U118" s="594">
        <v>16.54</v>
      </c>
      <c r="V118" s="231">
        <v>32.41</v>
      </c>
      <c r="W118" s="228">
        <v>1009</v>
      </c>
      <c r="X118" s="600">
        <v>114</v>
      </c>
      <c r="Y118" s="228">
        <v>176.6</v>
      </c>
      <c r="Z118" s="595">
        <v>3.85</v>
      </c>
      <c r="AA118" s="228">
        <v>41.01</v>
      </c>
      <c r="AB118" s="228">
        <v>22.75</v>
      </c>
      <c r="AC118" s="232">
        <v>387.2</v>
      </c>
      <c r="AD118" s="228">
        <v>1</v>
      </c>
      <c r="AE118" s="228">
        <v>1</v>
      </c>
      <c r="AF118" s="231" t="s">
        <v>627</v>
      </c>
      <c r="AG118" s="228">
        <v>4</v>
      </c>
      <c r="AH118" s="228">
        <v>4</v>
      </c>
      <c r="AI118" s="232" t="s">
        <v>627</v>
      </c>
      <c r="AJ118" s="597" t="s">
        <v>2648</v>
      </c>
      <c r="AK118" s="235"/>
      <c r="AL118" s="235"/>
      <c r="AM118" s="233"/>
    </row>
    <row r="119" spans="1:39" ht="13.5" customHeight="1">
      <c r="A119" s="272" t="s">
        <v>2900</v>
      </c>
      <c r="B119" s="598">
        <v>60</v>
      </c>
      <c r="C119" s="236">
        <v>407</v>
      </c>
      <c r="D119" s="237">
        <v>178</v>
      </c>
      <c r="E119" s="237">
        <v>7.7</v>
      </c>
      <c r="F119" s="237">
        <v>12.8</v>
      </c>
      <c r="G119" s="238">
        <v>10</v>
      </c>
      <c r="H119" s="661">
        <v>76.1</v>
      </c>
      <c r="I119" s="228">
        <v>381.4</v>
      </c>
      <c r="J119" s="228">
        <v>361.4</v>
      </c>
      <c r="K119" s="228" t="s">
        <v>632</v>
      </c>
      <c r="L119" s="228">
        <v>86</v>
      </c>
      <c r="M119" s="231">
        <v>90</v>
      </c>
      <c r="N119" s="228">
        <v>1.49</v>
      </c>
      <c r="O119" s="594">
        <v>25.1</v>
      </c>
      <c r="P119" s="239" t="s">
        <v>811</v>
      </c>
      <c r="Q119" s="231">
        <v>40</v>
      </c>
      <c r="R119" s="228">
        <v>21570</v>
      </c>
      <c r="S119" s="228">
        <v>1060</v>
      </c>
      <c r="T119" s="228">
        <v>1194</v>
      </c>
      <c r="U119" s="594">
        <v>16.87</v>
      </c>
      <c r="V119" s="231">
        <v>33.77</v>
      </c>
      <c r="W119" s="228">
        <v>1205</v>
      </c>
      <c r="X119" s="228">
        <v>135.4</v>
      </c>
      <c r="Y119" s="600">
        <v>209</v>
      </c>
      <c r="Z119" s="595">
        <v>3.99</v>
      </c>
      <c r="AA119" s="228">
        <v>45.02</v>
      </c>
      <c r="AB119" s="228">
        <v>32.81</v>
      </c>
      <c r="AC119" s="232">
        <v>467.4</v>
      </c>
      <c r="AD119" s="228">
        <v>1</v>
      </c>
      <c r="AE119" s="228">
        <v>1</v>
      </c>
      <c r="AF119" s="231" t="s">
        <v>627</v>
      </c>
      <c r="AG119" s="228">
        <v>4</v>
      </c>
      <c r="AH119" s="228">
        <v>4</v>
      </c>
      <c r="AI119" s="232" t="s">
        <v>627</v>
      </c>
      <c r="AJ119" s="597" t="s">
        <v>2648</v>
      </c>
      <c r="AK119" s="235"/>
      <c r="AL119" s="235"/>
      <c r="AM119" s="233"/>
    </row>
    <row r="120" spans="1:39" ht="13.5" customHeight="1">
      <c r="A120" s="272" t="s">
        <v>2901</v>
      </c>
      <c r="B120" s="598">
        <v>67</v>
      </c>
      <c r="C120" s="236">
        <v>410</v>
      </c>
      <c r="D120" s="237">
        <v>179</v>
      </c>
      <c r="E120" s="237">
        <v>8.8</v>
      </c>
      <c r="F120" s="237">
        <v>14.4</v>
      </c>
      <c r="G120" s="238">
        <v>10</v>
      </c>
      <c r="H120" s="661">
        <v>85.8</v>
      </c>
      <c r="I120" s="228">
        <v>381.2</v>
      </c>
      <c r="J120" s="228">
        <v>361.2</v>
      </c>
      <c r="K120" s="228" t="s">
        <v>632</v>
      </c>
      <c r="L120" s="228">
        <v>86</v>
      </c>
      <c r="M120" s="231">
        <v>92</v>
      </c>
      <c r="N120" s="594">
        <v>1.5</v>
      </c>
      <c r="O120" s="594">
        <v>22.29</v>
      </c>
      <c r="P120" s="239" t="s">
        <v>2312</v>
      </c>
      <c r="Q120" s="231">
        <v>45</v>
      </c>
      <c r="R120" s="228">
        <v>24530</v>
      </c>
      <c r="S120" s="228">
        <v>1196</v>
      </c>
      <c r="T120" s="228">
        <v>1354</v>
      </c>
      <c r="U120" s="594">
        <v>16.91</v>
      </c>
      <c r="V120" s="231">
        <v>38.39</v>
      </c>
      <c r="W120" s="228">
        <v>1379</v>
      </c>
      <c r="X120" s="228">
        <v>154.1</v>
      </c>
      <c r="Y120" s="228">
        <v>238.6</v>
      </c>
      <c r="Z120" s="595">
        <v>4.01</v>
      </c>
      <c r="AA120" s="228">
        <v>49.28</v>
      </c>
      <c r="AB120" s="594">
        <v>46.9</v>
      </c>
      <c r="AC120" s="232">
        <v>538.5</v>
      </c>
      <c r="AD120" s="228">
        <v>1</v>
      </c>
      <c r="AE120" s="228">
        <v>1</v>
      </c>
      <c r="AF120" s="231" t="s">
        <v>627</v>
      </c>
      <c r="AG120" s="228">
        <v>3</v>
      </c>
      <c r="AH120" s="228">
        <v>4</v>
      </c>
      <c r="AI120" s="232" t="s">
        <v>627</v>
      </c>
      <c r="AJ120" s="597" t="s">
        <v>2648</v>
      </c>
      <c r="AK120" s="235"/>
      <c r="AL120" s="235"/>
      <c r="AM120" s="233"/>
    </row>
    <row r="121" spans="1:39" ht="13.5" customHeight="1">
      <c r="A121" s="272" t="s">
        <v>2902</v>
      </c>
      <c r="B121" s="598">
        <v>75</v>
      </c>
      <c r="C121" s="236">
        <v>413</v>
      </c>
      <c r="D121" s="237">
        <v>180</v>
      </c>
      <c r="E121" s="237">
        <v>9.7</v>
      </c>
      <c r="F121" s="237">
        <v>16</v>
      </c>
      <c r="G121" s="238">
        <v>10</v>
      </c>
      <c r="H121" s="661">
        <v>94.8</v>
      </c>
      <c r="I121" s="228">
        <v>381</v>
      </c>
      <c r="J121" s="228">
        <v>361</v>
      </c>
      <c r="K121" s="228" t="s">
        <v>632</v>
      </c>
      <c r="L121" s="228">
        <v>88</v>
      </c>
      <c r="M121" s="231">
        <v>92</v>
      </c>
      <c r="N121" s="228">
        <v>1.51</v>
      </c>
      <c r="O121" s="594">
        <v>20.19</v>
      </c>
      <c r="P121" s="239" t="s">
        <v>2313</v>
      </c>
      <c r="Q121" s="231">
        <v>50</v>
      </c>
      <c r="R121" s="228">
        <v>27460</v>
      </c>
      <c r="S121" s="228">
        <v>1330</v>
      </c>
      <c r="T121" s="228">
        <v>1510</v>
      </c>
      <c r="U121" s="594">
        <v>16.98</v>
      </c>
      <c r="V121" s="231">
        <v>42.37</v>
      </c>
      <c r="W121" s="228">
        <v>1559</v>
      </c>
      <c r="X121" s="228">
        <v>173.2</v>
      </c>
      <c r="Y121" s="228">
        <v>268.7</v>
      </c>
      <c r="Z121" s="595">
        <v>4.05</v>
      </c>
      <c r="AA121" s="228">
        <v>53.37</v>
      </c>
      <c r="AB121" s="228">
        <v>63.79</v>
      </c>
      <c r="AC121" s="232">
        <v>612.8</v>
      </c>
      <c r="AD121" s="228">
        <v>1</v>
      </c>
      <c r="AE121" s="228">
        <v>1</v>
      </c>
      <c r="AF121" s="231" t="s">
        <v>627</v>
      </c>
      <c r="AG121" s="228">
        <v>2</v>
      </c>
      <c r="AH121" s="228">
        <v>4</v>
      </c>
      <c r="AI121" s="232" t="s">
        <v>627</v>
      </c>
      <c r="AJ121" s="597" t="s">
        <v>2648</v>
      </c>
      <c r="AK121" s="235"/>
      <c r="AL121" s="235"/>
      <c r="AM121" s="233"/>
    </row>
    <row r="122" spans="1:39" ht="13.5" customHeight="1">
      <c r="A122" s="272" t="s">
        <v>2903</v>
      </c>
      <c r="B122" s="598">
        <v>85</v>
      </c>
      <c r="C122" s="236">
        <v>417</v>
      </c>
      <c r="D122" s="237">
        <v>181</v>
      </c>
      <c r="E122" s="237">
        <v>10.9</v>
      </c>
      <c r="F122" s="237">
        <v>18.2</v>
      </c>
      <c r="G122" s="238">
        <v>10</v>
      </c>
      <c r="H122" s="591">
        <v>108</v>
      </c>
      <c r="I122" s="228">
        <v>380.6</v>
      </c>
      <c r="J122" s="228">
        <v>360.6</v>
      </c>
      <c r="K122" s="228" t="s">
        <v>632</v>
      </c>
      <c r="L122" s="228">
        <v>90</v>
      </c>
      <c r="M122" s="231">
        <v>94</v>
      </c>
      <c r="N122" s="228">
        <v>1.52</v>
      </c>
      <c r="O122" s="594">
        <v>17.87</v>
      </c>
      <c r="P122" s="239" t="s">
        <v>2314</v>
      </c>
      <c r="Q122" s="231">
        <v>57</v>
      </c>
      <c r="R122" s="228">
        <v>31530</v>
      </c>
      <c r="S122" s="228">
        <v>1512</v>
      </c>
      <c r="T122" s="228">
        <v>1725</v>
      </c>
      <c r="U122" s="594">
        <v>17.06</v>
      </c>
      <c r="V122" s="231">
        <v>48.05</v>
      </c>
      <c r="W122" s="228">
        <v>1803</v>
      </c>
      <c r="X122" s="228">
        <v>199.3</v>
      </c>
      <c r="Y122" s="228">
        <v>310.1</v>
      </c>
      <c r="Z122" s="595">
        <v>4.08</v>
      </c>
      <c r="AA122" s="228">
        <v>59.04</v>
      </c>
      <c r="AB122" s="228">
        <v>93.24</v>
      </c>
      <c r="AC122" s="232">
        <v>715.2</v>
      </c>
      <c r="AD122" s="228">
        <v>1</v>
      </c>
      <c r="AE122" s="228">
        <v>1</v>
      </c>
      <c r="AF122" s="231" t="s">
        <v>627</v>
      </c>
      <c r="AG122" s="228">
        <v>2</v>
      </c>
      <c r="AH122" s="228">
        <v>3</v>
      </c>
      <c r="AI122" s="232" t="s">
        <v>627</v>
      </c>
      <c r="AJ122" s="597" t="s">
        <v>2648</v>
      </c>
      <c r="AK122" s="235"/>
      <c r="AL122" s="235"/>
      <c r="AM122" s="233"/>
    </row>
    <row r="123" spans="1:39" ht="13.5" customHeight="1">
      <c r="A123" s="272" t="s">
        <v>2904</v>
      </c>
      <c r="B123" s="235">
        <v>100</v>
      </c>
      <c r="C123" s="236">
        <v>415</v>
      </c>
      <c r="D123" s="237">
        <v>260</v>
      </c>
      <c r="E123" s="237">
        <v>10</v>
      </c>
      <c r="F123" s="237">
        <v>16.9</v>
      </c>
      <c r="G123" s="238">
        <v>10</v>
      </c>
      <c r="H123" s="591">
        <v>127</v>
      </c>
      <c r="I123" s="228">
        <v>381.2</v>
      </c>
      <c r="J123" s="228">
        <v>361.2</v>
      </c>
      <c r="K123" s="228" t="s">
        <v>634</v>
      </c>
      <c r="L123" s="228">
        <v>90</v>
      </c>
      <c r="M123" s="231">
        <v>170</v>
      </c>
      <c r="N123" s="228">
        <v>1.83</v>
      </c>
      <c r="O123" s="594">
        <v>18.41</v>
      </c>
      <c r="P123" s="239" t="s">
        <v>971</v>
      </c>
      <c r="Q123" s="231">
        <v>67</v>
      </c>
      <c r="R123" s="228">
        <v>39760</v>
      </c>
      <c r="S123" s="228">
        <v>1916</v>
      </c>
      <c r="T123" s="228">
        <v>2129</v>
      </c>
      <c r="U123" s="594">
        <v>17.7</v>
      </c>
      <c r="V123" s="231">
        <v>44.05</v>
      </c>
      <c r="W123" s="228">
        <v>4954</v>
      </c>
      <c r="X123" s="228">
        <v>381.1</v>
      </c>
      <c r="Y123" s="228">
        <v>581.4</v>
      </c>
      <c r="Z123" s="595">
        <v>6.25</v>
      </c>
      <c r="AA123" s="228">
        <v>55.52</v>
      </c>
      <c r="AB123" s="594">
        <v>99.7</v>
      </c>
      <c r="AC123" s="232">
        <v>1961</v>
      </c>
      <c r="AD123" s="228">
        <v>1</v>
      </c>
      <c r="AE123" s="228">
        <v>1</v>
      </c>
      <c r="AF123" s="231" t="s">
        <v>627</v>
      </c>
      <c r="AG123" s="228">
        <v>2</v>
      </c>
      <c r="AH123" s="228">
        <v>4</v>
      </c>
      <c r="AI123" s="232" t="s">
        <v>627</v>
      </c>
      <c r="AJ123" s="597" t="s">
        <v>2648</v>
      </c>
      <c r="AK123" s="235"/>
      <c r="AL123" s="235"/>
      <c r="AM123" s="233"/>
    </row>
    <row r="124" spans="1:39" ht="13.5" customHeight="1">
      <c r="A124" s="272" t="s">
        <v>2905</v>
      </c>
      <c r="B124" s="235">
        <v>114</v>
      </c>
      <c r="C124" s="236">
        <v>420</v>
      </c>
      <c r="D124" s="237">
        <v>261</v>
      </c>
      <c r="E124" s="237">
        <v>11.6</v>
      </c>
      <c r="F124" s="237">
        <v>19.3</v>
      </c>
      <c r="G124" s="238">
        <v>10</v>
      </c>
      <c r="H124" s="591">
        <v>146</v>
      </c>
      <c r="I124" s="228">
        <v>381.4</v>
      </c>
      <c r="J124" s="228">
        <v>361.4</v>
      </c>
      <c r="K124" s="228" t="s">
        <v>634</v>
      </c>
      <c r="L124" s="228">
        <v>91.6</v>
      </c>
      <c r="M124" s="231">
        <v>171</v>
      </c>
      <c r="N124" s="228">
        <v>1.84</v>
      </c>
      <c r="O124" s="594">
        <v>16.1</v>
      </c>
      <c r="P124" s="239" t="s">
        <v>972</v>
      </c>
      <c r="Q124" s="231">
        <v>77</v>
      </c>
      <c r="R124" s="228">
        <v>46140</v>
      </c>
      <c r="S124" s="228">
        <v>2197</v>
      </c>
      <c r="T124" s="228">
        <v>2456</v>
      </c>
      <c r="U124" s="594">
        <v>17.79</v>
      </c>
      <c r="V124" s="595">
        <v>51.2</v>
      </c>
      <c r="W124" s="228">
        <v>5725</v>
      </c>
      <c r="X124" s="228">
        <v>438.7</v>
      </c>
      <c r="Y124" s="228">
        <v>670.9</v>
      </c>
      <c r="Z124" s="595">
        <v>6.27</v>
      </c>
      <c r="AA124" s="228">
        <v>61.92</v>
      </c>
      <c r="AB124" s="228">
        <v>149.4</v>
      </c>
      <c r="AC124" s="232">
        <v>2296</v>
      </c>
      <c r="AD124" s="228">
        <v>1</v>
      </c>
      <c r="AE124" s="228">
        <v>1</v>
      </c>
      <c r="AF124" s="231" t="s">
        <v>627</v>
      </c>
      <c r="AG124" s="228">
        <v>1</v>
      </c>
      <c r="AH124" s="228">
        <v>3</v>
      </c>
      <c r="AI124" s="232" t="s">
        <v>627</v>
      </c>
      <c r="AJ124" s="597" t="s">
        <v>2648</v>
      </c>
      <c r="AK124" s="235"/>
      <c r="AL124" s="235"/>
      <c r="AM124" s="233"/>
    </row>
    <row r="125" spans="1:39" ht="13.5" customHeight="1">
      <c r="A125" s="272" t="s">
        <v>2906</v>
      </c>
      <c r="B125" s="235">
        <v>132</v>
      </c>
      <c r="C125" s="236">
        <v>425</v>
      </c>
      <c r="D125" s="237">
        <v>263</v>
      </c>
      <c r="E125" s="237">
        <v>13.3</v>
      </c>
      <c r="F125" s="237">
        <v>22.2</v>
      </c>
      <c r="G125" s="238">
        <v>10</v>
      </c>
      <c r="H125" s="591">
        <v>169</v>
      </c>
      <c r="I125" s="228">
        <v>380.6</v>
      </c>
      <c r="J125" s="228">
        <v>360.6</v>
      </c>
      <c r="K125" s="228" t="s">
        <v>634</v>
      </c>
      <c r="L125" s="228">
        <v>93.3</v>
      </c>
      <c r="M125" s="231">
        <v>173</v>
      </c>
      <c r="N125" s="228">
        <v>1.86</v>
      </c>
      <c r="O125" s="594">
        <v>14.07</v>
      </c>
      <c r="P125" s="239" t="s">
        <v>973</v>
      </c>
      <c r="Q125" s="231">
        <v>89</v>
      </c>
      <c r="R125" s="228">
        <v>53830</v>
      </c>
      <c r="S125" s="228">
        <v>2533</v>
      </c>
      <c r="T125" s="228">
        <v>2850</v>
      </c>
      <c r="U125" s="594">
        <v>17.89</v>
      </c>
      <c r="V125" s="231">
        <v>58.87</v>
      </c>
      <c r="W125" s="228">
        <v>6739</v>
      </c>
      <c r="X125" s="228">
        <v>512.5</v>
      </c>
      <c r="Y125" s="228">
        <v>785.4</v>
      </c>
      <c r="Z125" s="595">
        <v>6.33</v>
      </c>
      <c r="AA125" s="228">
        <v>69.42</v>
      </c>
      <c r="AB125" s="228">
        <v>227.1</v>
      </c>
      <c r="AC125" s="232">
        <v>2730</v>
      </c>
      <c r="AD125" s="228">
        <v>1</v>
      </c>
      <c r="AE125" s="228">
        <v>1</v>
      </c>
      <c r="AF125" s="231" t="s">
        <v>627</v>
      </c>
      <c r="AG125" s="228">
        <v>1</v>
      </c>
      <c r="AH125" s="228">
        <v>2</v>
      </c>
      <c r="AI125" s="232" t="s">
        <v>627</v>
      </c>
      <c r="AJ125" s="597" t="s">
        <v>2648</v>
      </c>
      <c r="AK125" s="235"/>
      <c r="AL125" s="235"/>
      <c r="AM125" s="233"/>
    </row>
    <row r="126" spans="1:39" ht="13.5" customHeight="1">
      <c r="A126" s="272" t="s">
        <v>2907</v>
      </c>
      <c r="B126" s="235">
        <v>149</v>
      </c>
      <c r="C126" s="236">
        <v>431</v>
      </c>
      <c r="D126" s="237">
        <v>265</v>
      </c>
      <c r="E126" s="237">
        <v>14.9</v>
      </c>
      <c r="F126" s="237">
        <v>25</v>
      </c>
      <c r="G126" s="238">
        <v>10</v>
      </c>
      <c r="H126" s="591">
        <v>190</v>
      </c>
      <c r="I126" s="228">
        <v>381</v>
      </c>
      <c r="J126" s="228">
        <v>361</v>
      </c>
      <c r="K126" s="228" t="s">
        <v>634</v>
      </c>
      <c r="L126" s="228">
        <v>94.9</v>
      </c>
      <c r="M126" s="231">
        <v>175</v>
      </c>
      <c r="N126" s="228">
        <v>1.88</v>
      </c>
      <c r="O126" s="594">
        <v>12.56</v>
      </c>
      <c r="P126" s="239" t="s">
        <v>974</v>
      </c>
      <c r="Q126" s="231">
        <v>100</v>
      </c>
      <c r="R126" s="228">
        <v>61840</v>
      </c>
      <c r="S126" s="228">
        <v>2870</v>
      </c>
      <c r="T126" s="228">
        <v>3247</v>
      </c>
      <c r="U126" s="594">
        <v>18.04</v>
      </c>
      <c r="V126" s="231">
        <v>66.35</v>
      </c>
      <c r="W126" s="228">
        <v>7765</v>
      </c>
      <c r="X126" s="228">
        <v>586.1</v>
      </c>
      <c r="Y126" s="228">
        <v>899.8</v>
      </c>
      <c r="Z126" s="595">
        <v>6.39</v>
      </c>
      <c r="AA126" s="228">
        <v>76.62</v>
      </c>
      <c r="AB126" s="228">
        <v>324.1</v>
      </c>
      <c r="AC126" s="232">
        <v>3195</v>
      </c>
      <c r="AD126" s="228">
        <v>1</v>
      </c>
      <c r="AE126" s="228">
        <v>1</v>
      </c>
      <c r="AF126" s="231" t="s">
        <v>627</v>
      </c>
      <c r="AG126" s="228">
        <v>1</v>
      </c>
      <c r="AH126" s="228">
        <v>1</v>
      </c>
      <c r="AI126" s="232" t="s">
        <v>627</v>
      </c>
      <c r="AJ126" s="597" t="s">
        <v>2648</v>
      </c>
      <c r="AK126" s="235"/>
      <c r="AL126" s="235"/>
      <c r="AM126" s="233"/>
    </row>
    <row r="127" spans="1:39" ht="13.5" customHeight="1">
      <c r="A127" s="272" t="s">
        <v>2908</v>
      </c>
      <c r="B127" s="598">
        <v>52</v>
      </c>
      <c r="C127" s="236">
        <v>450</v>
      </c>
      <c r="D127" s="237">
        <v>152</v>
      </c>
      <c r="E127" s="237">
        <v>7.6</v>
      </c>
      <c r="F127" s="237">
        <v>10.8</v>
      </c>
      <c r="G127" s="238">
        <v>10</v>
      </c>
      <c r="H127" s="661">
        <v>66.5</v>
      </c>
      <c r="I127" s="228">
        <v>428.4</v>
      </c>
      <c r="J127" s="228">
        <v>408.4</v>
      </c>
      <c r="K127" s="228" t="s">
        <v>630</v>
      </c>
      <c r="L127" s="228">
        <v>76</v>
      </c>
      <c r="M127" s="231">
        <v>82</v>
      </c>
      <c r="N127" s="228">
        <v>1.48</v>
      </c>
      <c r="O127" s="594">
        <v>28.37</v>
      </c>
      <c r="P127" s="239" t="s">
        <v>2315</v>
      </c>
      <c r="Q127" s="231">
        <v>35</v>
      </c>
      <c r="R127" s="228">
        <v>21200</v>
      </c>
      <c r="S127" s="600">
        <v>942</v>
      </c>
      <c r="T127" s="228">
        <v>1088</v>
      </c>
      <c r="U127" s="594">
        <v>17.89</v>
      </c>
      <c r="V127" s="595">
        <v>36.4</v>
      </c>
      <c r="W127" s="600">
        <v>634</v>
      </c>
      <c r="X127" s="228">
        <v>83.43</v>
      </c>
      <c r="Y127" s="228">
        <v>131.5</v>
      </c>
      <c r="Z127" s="595">
        <v>3.09</v>
      </c>
      <c r="AA127" s="228">
        <v>40.92</v>
      </c>
      <c r="AB127" s="228">
        <v>21.24</v>
      </c>
      <c r="AC127" s="232">
        <v>304.8</v>
      </c>
      <c r="AD127" s="228">
        <v>1</v>
      </c>
      <c r="AE127" s="228">
        <v>1</v>
      </c>
      <c r="AF127" s="231" t="s">
        <v>627</v>
      </c>
      <c r="AG127" s="228">
        <v>4</v>
      </c>
      <c r="AH127" s="228">
        <v>4</v>
      </c>
      <c r="AI127" s="232" t="s">
        <v>627</v>
      </c>
      <c r="AJ127" s="597" t="s">
        <v>2648</v>
      </c>
      <c r="AK127" s="235"/>
      <c r="AL127" s="235"/>
      <c r="AM127" s="233"/>
    </row>
    <row r="128" spans="1:39" ht="13.5" customHeight="1">
      <c r="A128" s="272" t="s">
        <v>2909</v>
      </c>
      <c r="B128" s="598">
        <v>60</v>
      </c>
      <c r="C128" s="236">
        <v>455</v>
      </c>
      <c r="D128" s="237">
        <v>153</v>
      </c>
      <c r="E128" s="237">
        <v>8</v>
      </c>
      <c r="F128" s="237">
        <v>13.3</v>
      </c>
      <c r="G128" s="238">
        <v>10</v>
      </c>
      <c r="H128" s="661">
        <v>76.1</v>
      </c>
      <c r="I128" s="228">
        <v>428.4</v>
      </c>
      <c r="J128" s="228">
        <v>408.4</v>
      </c>
      <c r="K128" s="228" t="s">
        <v>630</v>
      </c>
      <c r="L128" s="228">
        <v>76</v>
      </c>
      <c r="M128" s="231">
        <v>84</v>
      </c>
      <c r="N128" s="228">
        <v>1.49</v>
      </c>
      <c r="O128" s="594">
        <v>25.01</v>
      </c>
      <c r="P128" s="239" t="s">
        <v>2316</v>
      </c>
      <c r="Q128" s="231">
        <v>40</v>
      </c>
      <c r="R128" s="228">
        <v>25480</v>
      </c>
      <c r="S128" s="228">
        <v>1120</v>
      </c>
      <c r="T128" s="228">
        <v>1284</v>
      </c>
      <c r="U128" s="594">
        <v>18.33</v>
      </c>
      <c r="V128" s="231">
        <v>38.85</v>
      </c>
      <c r="W128" s="228">
        <v>796.1</v>
      </c>
      <c r="X128" s="228">
        <v>104.1</v>
      </c>
      <c r="Y128" s="228">
        <v>163.1</v>
      </c>
      <c r="Z128" s="595">
        <v>3.24</v>
      </c>
      <c r="AA128" s="228">
        <v>46.32</v>
      </c>
      <c r="AB128" s="228">
        <v>33.58</v>
      </c>
      <c r="AC128" s="232">
        <v>387.2</v>
      </c>
      <c r="AD128" s="228">
        <v>1</v>
      </c>
      <c r="AE128" s="228">
        <v>1</v>
      </c>
      <c r="AF128" s="231" t="s">
        <v>627</v>
      </c>
      <c r="AG128" s="228">
        <v>4</v>
      </c>
      <c r="AH128" s="228">
        <v>4</v>
      </c>
      <c r="AI128" s="232" t="s">
        <v>627</v>
      </c>
      <c r="AJ128" s="597" t="s">
        <v>2648</v>
      </c>
      <c r="AK128" s="235"/>
      <c r="AL128" s="235"/>
      <c r="AM128" s="233"/>
    </row>
    <row r="129" spans="1:39" ht="13.5" customHeight="1">
      <c r="A129" s="272" t="s">
        <v>2910</v>
      </c>
      <c r="B129" s="598">
        <v>68</v>
      </c>
      <c r="C129" s="236">
        <v>459</v>
      </c>
      <c r="D129" s="237">
        <v>154</v>
      </c>
      <c r="E129" s="237">
        <v>9.1</v>
      </c>
      <c r="F129" s="237">
        <v>15.4</v>
      </c>
      <c r="G129" s="238">
        <v>10</v>
      </c>
      <c r="H129" s="661">
        <v>87.1</v>
      </c>
      <c r="I129" s="228">
        <v>428.2</v>
      </c>
      <c r="J129" s="228">
        <v>408.2</v>
      </c>
      <c r="K129" s="228" t="s">
        <v>630</v>
      </c>
      <c r="L129" s="228">
        <v>78</v>
      </c>
      <c r="M129" s="231">
        <v>84</v>
      </c>
      <c r="N129" s="594">
        <v>1.5</v>
      </c>
      <c r="O129" s="594">
        <v>21.88</v>
      </c>
      <c r="P129" s="239" t="s">
        <v>2317</v>
      </c>
      <c r="Q129" s="231">
        <v>46</v>
      </c>
      <c r="R129" s="228">
        <v>29680</v>
      </c>
      <c r="S129" s="228">
        <v>1293</v>
      </c>
      <c r="T129" s="228">
        <v>1487</v>
      </c>
      <c r="U129" s="594">
        <v>18.44</v>
      </c>
      <c r="V129" s="231">
        <v>44.31</v>
      </c>
      <c r="W129" s="228">
        <v>940.5</v>
      </c>
      <c r="X129" s="228">
        <v>122.1</v>
      </c>
      <c r="Y129" s="228">
        <v>192.1</v>
      </c>
      <c r="Z129" s="595">
        <v>3.28</v>
      </c>
      <c r="AA129" s="228">
        <v>51.62</v>
      </c>
      <c r="AB129" s="228">
        <v>51.07</v>
      </c>
      <c r="AC129" s="232">
        <v>461.2</v>
      </c>
      <c r="AD129" s="228">
        <v>1</v>
      </c>
      <c r="AE129" s="228">
        <v>1</v>
      </c>
      <c r="AF129" s="231" t="s">
        <v>627</v>
      </c>
      <c r="AG129" s="228">
        <v>4</v>
      </c>
      <c r="AH129" s="228">
        <v>4</v>
      </c>
      <c r="AI129" s="232" t="s">
        <v>627</v>
      </c>
      <c r="AJ129" s="597" t="s">
        <v>2648</v>
      </c>
      <c r="AK129" s="235"/>
      <c r="AL129" s="235"/>
      <c r="AM129" s="233"/>
    </row>
    <row r="130" spans="1:39" ht="13.5" customHeight="1">
      <c r="A130" s="272" t="s">
        <v>2911</v>
      </c>
      <c r="B130" s="598">
        <v>61</v>
      </c>
      <c r="C130" s="236">
        <v>450</v>
      </c>
      <c r="D130" s="237">
        <v>189</v>
      </c>
      <c r="E130" s="237">
        <v>8.1</v>
      </c>
      <c r="F130" s="237">
        <v>10.8</v>
      </c>
      <c r="G130" s="238">
        <v>10</v>
      </c>
      <c r="H130" s="661">
        <v>76.4</v>
      </c>
      <c r="I130" s="228">
        <v>428.4</v>
      </c>
      <c r="J130" s="228">
        <v>408.4</v>
      </c>
      <c r="K130" s="228" t="s">
        <v>633</v>
      </c>
      <c r="L130" s="228">
        <v>92</v>
      </c>
      <c r="M130" s="231">
        <v>96</v>
      </c>
      <c r="N130" s="228">
        <v>1.62</v>
      </c>
      <c r="O130" s="594">
        <v>27.06</v>
      </c>
      <c r="P130" s="239" t="s">
        <v>601</v>
      </c>
      <c r="Q130" s="231">
        <v>41</v>
      </c>
      <c r="R130" s="228">
        <v>25380</v>
      </c>
      <c r="S130" s="228">
        <v>1128</v>
      </c>
      <c r="T130" s="228">
        <v>1286</v>
      </c>
      <c r="U130" s="594">
        <v>18.23</v>
      </c>
      <c r="V130" s="231">
        <v>38.59</v>
      </c>
      <c r="W130" s="228">
        <v>1217.5</v>
      </c>
      <c r="X130" s="228">
        <v>128.8</v>
      </c>
      <c r="Y130" s="228">
        <v>200.5</v>
      </c>
      <c r="Z130" s="595">
        <v>3.99</v>
      </c>
      <c r="AA130" s="228">
        <v>41.42</v>
      </c>
      <c r="AB130" s="228">
        <v>26.02</v>
      </c>
      <c r="AC130" s="601">
        <v>586</v>
      </c>
      <c r="AD130" s="228">
        <v>1</v>
      </c>
      <c r="AE130" s="228">
        <v>2</v>
      </c>
      <c r="AF130" s="231" t="s">
        <v>627</v>
      </c>
      <c r="AG130" s="228">
        <v>4</v>
      </c>
      <c r="AH130" s="228">
        <v>4</v>
      </c>
      <c r="AI130" s="232" t="s">
        <v>627</v>
      </c>
      <c r="AJ130" s="597" t="s">
        <v>2648</v>
      </c>
      <c r="AK130" s="235"/>
      <c r="AL130" s="235"/>
      <c r="AM130" s="233"/>
    </row>
    <row r="131" spans="1:39" ht="13.5" customHeight="1">
      <c r="A131" s="272" t="s">
        <v>2912</v>
      </c>
      <c r="B131" s="598">
        <v>67</v>
      </c>
      <c r="C131" s="236">
        <v>454</v>
      </c>
      <c r="D131" s="237">
        <v>190</v>
      </c>
      <c r="E131" s="237">
        <v>8.5</v>
      </c>
      <c r="F131" s="237">
        <v>12.7</v>
      </c>
      <c r="G131" s="238">
        <v>10</v>
      </c>
      <c r="H131" s="661">
        <v>85.5</v>
      </c>
      <c r="I131" s="228">
        <v>428.6</v>
      </c>
      <c r="J131" s="228">
        <v>408.6</v>
      </c>
      <c r="K131" s="228" t="s">
        <v>633</v>
      </c>
      <c r="L131" s="228">
        <v>92</v>
      </c>
      <c r="M131" s="231">
        <v>96</v>
      </c>
      <c r="N131" s="228">
        <v>1.63</v>
      </c>
      <c r="O131" s="594">
        <v>24.33</v>
      </c>
      <c r="P131" s="239" t="s">
        <v>602</v>
      </c>
      <c r="Q131" s="231">
        <v>45</v>
      </c>
      <c r="R131" s="228">
        <v>29470</v>
      </c>
      <c r="S131" s="228">
        <v>1298</v>
      </c>
      <c r="T131" s="228">
        <v>1473</v>
      </c>
      <c r="U131" s="594">
        <v>18.56</v>
      </c>
      <c r="V131" s="231">
        <v>40.91</v>
      </c>
      <c r="W131" s="228">
        <v>1454.4</v>
      </c>
      <c r="X131" s="228">
        <v>153.1</v>
      </c>
      <c r="Y131" s="228">
        <v>237.5</v>
      </c>
      <c r="Z131" s="595">
        <v>4.12</v>
      </c>
      <c r="AA131" s="228">
        <v>45.62</v>
      </c>
      <c r="AB131" s="228">
        <v>37.46</v>
      </c>
      <c r="AC131" s="232">
        <v>706.8</v>
      </c>
      <c r="AD131" s="228">
        <v>1</v>
      </c>
      <c r="AE131" s="228">
        <v>1</v>
      </c>
      <c r="AF131" s="231" t="s">
        <v>627</v>
      </c>
      <c r="AG131" s="228">
        <v>4</v>
      </c>
      <c r="AH131" s="228">
        <v>4</v>
      </c>
      <c r="AI131" s="232" t="s">
        <v>627</v>
      </c>
      <c r="AJ131" s="597" t="s">
        <v>2648</v>
      </c>
      <c r="AK131" s="235"/>
      <c r="AL131" s="235"/>
      <c r="AM131" s="233"/>
    </row>
    <row r="132" spans="1:39" ht="13.5" customHeight="1">
      <c r="A132" s="272" t="s">
        <v>2913</v>
      </c>
      <c r="B132" s="598">
        <v>74</v>
      </c>
      <c r="C132" s="236">
        <v>457</v>
      </c>
      <c r="D132" s="237">
        <v>190</v>
      </c>
      <c r="E132" s="237">
        <v>9</v>
      </c>
      <c r="F132" s="237">
        <v>14.5</v>
      </c>
      <c r="G132" s="238">
        <v>10</v>
      </c>
      <c r="H132" s="661">
        <v>94.8</v>
      </c>
      <c r="I132" s="228">
        <v>428</v>
      </c>
      <c r="J132" s="228">
        <v>408</v>
      </c>
      <c r="K132" s="228" t="s">
        <v>633</v>
      </c>
      <c r="L132" s="228">
        <v>92</v>
      </c>
      <c r="M132" s="231">
        <v>96</v>
      </c>
      <c r="N132" s="228">
        <v>1.64</v>
      </c>
      <c r="O132" s="594">
        <v>22.08</v>
      </c>
      <c r="P132" s="239" t="s">
        <v>603</v>
      </c>
      <c r="Q132" s="231">
        <v>50</v>
      </c>
      <c r="R132" s="228">
        <v>33260</v>
      </c>
      <c r="S132" s="228">
        <v>1456</v>
      </c>
      <c r="T132" s="228">
        <v>1650</v>
      </c>
      <c r="U132" s="594">
        <v>18.75</v>
      </c>
      <c r="V132" s="231">
        <v>43.67</v>
      </c>
      <c r="W132" s="228">
        <v>1661</v>
      </c>
      <c r="X132" s="228">
        <v>174.8</v>
      </c>
      <c r="Y132" s="600">
        <v>271</v>
      </c>
      <c r="Z132" s="595">
        <v>4.19</v>
      </c>
      <c r="AA132" s="228">
        <v>49.74</v>
      </c>
      <c r="AB132" s="228">
        <v>52.03</v>
      </c>
      <c r="AC132" s="232">
        <v>811.4</v>
      </c>
      <c r="AD132" s="228">
        <v>1</v>
      </c>
      <c r="AE132" s="228">
        <v>1</v>
      </c>
      <c r="AF132" s="231" t="s">
        <v>627</v>
      </c>
      <c r="AG132" s="228">
        <v>4</v>
      </c>
      <c r="AH132" s="228">
        <v>4</v>
      </c>
      <c r="AI132" s="232" t="s">
        <v>627</v>
      </c>
      <c r="AJ132" s="597" t="s">
        <v>2648</v>
      </c>
      <c r="AK132" s="235"/>
      <c r="AL132" s="235"/>
      <c r="AM132" s="233"/>
    </row>
    <row r="133" spans="1:39" ht="13.5" customHeight="1">
      <c r="A133" s="272" t="s">
        <v>2914</v>
      </c>
      <c r="B133" s="598">
        <v>82</v>
      </c>
      <c r="C133" s="236">
        <v>460</v>
      </c>
      <c r="D133" s="237">
        <v>191</v>
      </c>
      <c r="E133" s="237">
        <v>9.9</v>
      </c>
      <c r="F133" s="237">
        <v>16</v>
      </c>
      <c r="G133" s="238">
        <v>10</v>
      </c>
      <c r="H133" s="591">
        <v>105</v>
      </c>
      <c r="I133" s="228">
        <v>428</v>
      </c>
      <c r="J133" s="228">
        <v>408</v>
      </c>
      <c r="K133" s="228" t="s">
        <v>633</v>
      </c>
      <c r="L133" s="228">
        <v>92</v>
      </c>
      <c r="M133" s="231">
        <v>98</v>
      </c>
      <c r="N133" s="228">
        <v>1.65</v>
      </c>
      <c r="O133" s="594">
        <v>20.1</v>
      </c>
      <c r="P133" s="239" t="s">
        <v>604</v>
      </c>
      <c r="Q133" s="231">
        <v>55</v>
      </c>
      <c r="R133" s="228">
        <v>37000</v>
      </c>
      <c r="S133" s="228">
        <v>1608</v>
      </c>
      <c r="T133" s="228">
        <v>1829</v>
      </c>
      <c r="U133" s="594">
        <v>18.83</v>
      </c>
      <c r="V133" s="231">
        <v>48.06</v>
      </c>
      <c r="W133" s="228">
        <v>1862</v>
      </c>
      <c r="X133" s="600">
        <v>195</v>
      </c>
      <c r="Y133" s="600">
        <v>303</v>
      </c>
      <c r="Z133" s="595">
        <v>4.22</v>
      </c>
      <c r="AA133" s="228">
        <v>53.63</v>
      </c>
      <c r="AB133" s="228">
        <v>69.55</v>
      </c>
      <c r="AC133" s="232">
        <v>915.7</v>
      </c>
      <c r="AD133" s="228">
        <v>1</v>
      </c>
      <c r="AE133" s="228">
        <v>1</v>
      </c>
      <c r="AF133" s="231" t="s">
        <v>627</v>
      </c>
      <c r="AG133" s="228">
        <v>3</v>
      </c>
      <c r="AH133" s="228">
        <v>4</v>
      </c>
      <c r="AI133" s="232" t="s">
        <v>627</v>
      </c>
      <c r="AJ133" s="597" t="s">
        <v>2648</v>
      </c>
      <c r="AK133" s="235"/>
      <c r="AL133" s="235"/>
      <c r="AM133" s="233"/>
    </row>
    <row r="134" spans="1:39" ht="13.5" customHeight="1">
      <c r="A134" s="272" t="s">
        <v>2915</v>
      </c>
      <c r="B134" s="598">
        <v>89</v>
      </c>
      <c r="C134" s="236">
        <v>463</v>
      </c>
      <c r="D134" s="237">
        <v>192</v>
      </c>
      <c r="E134" s="237">
        <v>10.5</v>
      </c>
      <c r="F134" s="237">
        <v>17.7</v>
      </c>
      <c r="G134" s="238">
        <v>10</v>
      </c>
      <c r="H134" s="591">
        <v>114</v>
      </c>
      <c r="I134" s="228">
        <v>427.6</v>
      </c>
      <c r="J134" s="228">
        <v>407.6</v>
      </c>
      <c r="K134" s="228" t="s">
        <v>633</v>
      </c>
      <c r="L134" s="228">
        <v>94</v>
      </c>
      <c r="M134" s="231">
        <v>98</v>
      </c>
      <c r="N134" s="228">
        <v>1.66</v>
      </c>
      <c r="O134" s="594">
        <v>18.52</v>
      </c>
      <c r="P134" s="239" t="s">
        <v>2383</v>
      </c>
      <c r="Q134" s="231">
        <v>60</v>
      </c>
      <c r="R134" s="228">
        <v>40960</v>
      </c>
      <c r="S134" s="228">
        <v>1769</v>
      </c>
      <c r="T134" s="228">
        <v>2013</v>
      </c>
      <c r="U134" s="594">
        <v>18.96</v>
      </c>
      <c r="V134" s="231">
        <v>51.33</v>
      </c>
      <c r="W134" s="228">
        <v>2093</v>
      </c>
      <c r="X134" s="600">
        <v>218</v>
      </c>
      <c r="Y134" s="228">
        <v>338.8</v>
      </c>
      <c r="Z134" s="595">
        <v>4.29</v>
      </c>
      <c r="AA134" s="228">
        <v>57.66</v>
      </c>
      <c r="AB134" s="228">
        <v>91.36</v>
      </c>
      <c r="AC134" s="232">
        <v>1035</v>
      </c>
      <c r="AD134" s="228">
        <v>1</v>
      </c>
      <c r="AE134" s="228">
        <v>1</v>
      </c>
      <c r="AF134" s="231" t="s">
        <v>627</v>
      </c>
      <c r="AG134" s="228">
        <v>3</v>
      </c>
      <c r="AH134" s="228">
        <v>4</v>
      </c>
      <c r="AI134" s="232" t="s">
        <v>627</v>
      </c>
      <c r="AJ134" s="597" t="s">
        <v>2648</v>
      </c>
      <c r="AK134" s="235"/>
      <c r="AL134" s="235"/>
      <c r="AM134" s="233"/>
    </row>
    <row r="135" spans="1:39" ht="13.5" customHeight="1">
      <c r="A135" s="272" t="s">
        <v>2916</v>
      </c>
      <c r="B135" s="598">
        <v>97</v>
      </c>
      <c r="C135" s="236">
        <v>466</v>
      </c>
      <c r="D135" s="237">
        <v>193</v>
      </c>
      <c r="E135" s="237">
        <v>11.4</v>
      </c>
      <c r="F135" s="237">
        <v>19</v>
      </c>
      <c r="G135" s="238">
        <v>10</v>
      </c>
      <c r="H135" s="591">
        <v>123</v>
      </c>
      <c r="I135" s="228">
        <v>427.8</v>
      </c>
      <c r="J135" s="228">
        <v>407.8</v>
      </c>
      <c r="K135" s="228" t="s">
        <v>633</v>
      </c>
      <c r="L135" s="228">
        <v>94</v>
      </c>
      <c r="M135" s="231">
        <v>100</v>
      </c>
      <c r="N135" s="228">
        <v>1.66</v>
      </c>
      <c r="O135" s="594">
        <v>17.17</v>
      </c>
      <c r="P135" s="239" t="s">
        <v>2384</v>
      </c>
      <c r="Q135" s="231">
        <v>65</v>
      </c>
      <c r="R135" s="228">
        <v>44680</v>
      </c>
      <c r="S135" s="228">
        <v>1917</v>
      </c>
      <c r="T135" s="228">
        <v>2189</v>
      </c>
      <c r="U135" s="594">
        <v>19.02</v>
      </c>
      <c r="V135" s="231">
        <v>55.76</v>
      </c>
      <c r="W135" s="228">
        <v>2282</v>
      </c>
      <c r="X135" s="228">
        <v>237.8</v>
      </c>
      <c r="Y135" s="228">
        <v>370.4</v>
      </c>
      <c r="Z135" s="595">
        <v>4.31</v>
      </c>
      <c r="AA135" s="228">
        <v>61.35</v>
      </c>
      <c r="AB135" s="228">
        <v>113.9</v>
      </c>
      <c r="AC135" s="232">
        <v>1137</v>
      </c>
      <c r="AD135" s="228">
        <v>1</v>
      </c>
      <c r="AE135" s="228">
        <v>1</v>
      </c>
      <c r="AF135" s="231" t="s">
        <v>627</v>
      </c>
      <c r="AG135" s="228">
        <v>2</v>
      </c>
      <c r="AH135" s="228">
        <v>4</v>
      </c>
      <c r="AI135" s="232" t="s">
        <v>627</v>
      </c>
      <c r="AJ135" s="597" t="s">
        <v>2648</v>
      </c>
      <c r="AK135" s="235"/>
      <c r="AL135" s="235"/>
      <c r="AM135" s="233"/>
    </row>
    <row r="136" spans="1:39" ht="13.5" customHeight="1">
      <c r="A136" s="272" t="s">
        <v>2917</v>
      </c>
      <c r="B136" s="235">
        <v>106</v>
      </c>
      <c r="C136" s="236">
        <v>469</v>
      </c>
      <c r="D136" s="237">
        <v>194</v>
      </c>
      <c r="E136" s="237">
        <v>12.6</v>
      </c>
      <c r="F136" s="237">
        <v>20.6</v>
      </c>
      <c r="G136" s="238">
        <v>10</v>
      </c>
      <c r="H136" s="591">
        <v>134</v>
      </c>
      <c r="I136" s="228">
        <v>427.8</v>
      </c>
      <c r="J136" s="228">
        <v>407.8</v>
      </c>
      <c r="K136" s="228" t="s">
        <v>633</v>
      </c>
      <c r="L136" s="228">
        <v>96</v>
      </c>
      <c r="M136" s="231">
        <v>100</v>
      </c>
      <c r="N136" s="228">
        <v>1.67</v>
      </c>
      <c r="O136" s="594">
        <v>15.83</v>
      </c>
      <c r="P136" s="239" t="s">
        <v>2385</v>
      </c>
      <c r="Q136" s="231">
        <v>71</v>
      </c>
      <c r="R136" s="228">
        <v>48790</v>
      </c>
      <c r="S136" s="228">
        <v>2081</v>
      </c>
      <c r="T136" s="228">
        <v>2385</v>
      </c>
      <c r="U136" s="594">
        <v>19.04</v>
      </c>
      <c r="V136" s="231">
        <v>61.34</v>
      </c>
      <c r="W136" s="228">
        <v>2515</v>
      </c>
      <c r="X136" s="228">
        <v>259.2</v>
      </c>
      <c r="Y136" s="228">
        <v>405.3</v>
      </c>
      <c r="Z136" s="595">
        <v>4.32</v>
      </c>
      <c r="AA136" s="228">
        <v>65.49</v>
      </c>
      <c r="AB136" s="228">
        <v>146.6</v>
      </c>
      <c r="AC136" s="232">
        <v>1260</v>
      </c>
      <c r="AD136" s="228">
        <v>1</v>
      </c>
      <c r="AE136" s="228">
        <v>1</v>
      </c>
      <c r="AF136" s="231" t="s">
        <v>627</v>
      </c>
      <c r="AG136" s="228">
        <v>1</v>
      </c>
      <c r="AH136" s="228">
        <v>3</v>
      </c>
      <c r="AI136" s="232" t="s">
        <v>627</v>
      </c>
      <c r="AJ136" s="597" t="s">
        <v>2648</v>
      </c>
      <c r="AK136" s="235"/>
      <c r="AL136" s="235"/>
      <c r="AM136" s="233"/>
    </row>
    <row r="137" spans="1:39" ht="13.5" customHeight="1">
      <c r="A137" s="272" t="s">
        <v>75</v>
      </c>
      <c r="B137" s="235">
        <v>113</v>
      </c>
      <c r="C137" s="236">
        <v>463</v>
      </c>
      <c r="D137" s="237">
        <v>280</v>
      </c>
      <c r="E137" s="237">
        <v>10.8</v>
      </c>
      <c r="F137" s="237">
        <v>17.3</v>
      </c>
      <c r="G137" s="238">
        <v>10</v>
      </c>
      <c r="H137" s="591">
        <v>144</v>
      </c>
      <c r="I137" s="228">
        <v>428.4</v>
      </c>
      <c r="J137" s="228">
        <v>408.4</v>
      </c>
      <c r="K137" s="228" t="s">
        <v>634</v>
      </c>
      <c r="L137" s="228">
        <v>90</v>
      </c>
      <c r="M137" s="231">
        <v>174</v>
      </c>
      <c r="N137" s="228">
        <v>2.01</v>
      </c>
      <c r="O137" s="594">
        <v>17.76</v>
      </c>
      <c r="P137" s="239" t="s">
        <v>2386</v>
      </c>
      <c r="Q137" s="231">
        <v>76</v>
      </c>
      <c r="R137" s="228">
        <v>55600</v>
      </c>
      <c r="S137" s="228">
        <v>2402</v>
      </c>
      <c r="T137" s="228">
        <v>2673</v>
      </c>
      <c r="U137" s="594">
        <v>19.65</v>
      </c>
      <c r="V137" s="231">
        <v>52.45</v>
      </c>
      <c r="W137" s="228">
        <v>6335</v>
      </c>
      <c r="X137" s="228">
        <v>452.5</v>
      </c>
      <c r="Y137" s="228">
        <v>691.3</v>
      </c>
      <c r="Z137" s="595">
        <v>6.63</v>
      </c>
      <c r="AA137" s="228">
        <v>57.12</v>
      </c>
      <c r="AB137" s="228">
        <v>118.8</v>
      </c>
      <c r="AC137" s="232">
        <v>3143</v>
      </c>
      <c r="AD137" s="228">
        <v>1</v>
      </c>
      <c r="AE137" s="228">
        <v>1</v>
      </c>
      <c r="AF137" s="231" t="s">
        <v>627</v>
      </c>
      <c r="AG137" s="228">
        <v>2</v>
      </c>
      <c r="AH137" s="228">
        <v>4</v>
      </c>
      <c r="AI137" s="232" t="s">
        <v>627</v>
      </c>
      <c r="AJ137" s="597" t="s">
        <v>2648</v>
      </c>
      <c r="AK137" s="235"/>
      <c r="AL137" s="235"/>
      <c r="AM137" s="233"/>
    </row>
    <row r="138" spans="1:39" ht="13.5" customHeight="1">
      <c r="A138" s="272" t="s">
        <v>76</v>
      </c>
      <c r="B138" s="235">
        <v>128</v>
      </c>
      <c r="C138" s="236">
        <v>467</v>
      </c>
      <c r="D138" s="237">
        <v>282</v>
      </c>
      <c r="E138" s="237">
        <v>12.2</v>
      </c>
      <c r="F138" s="237">
        <v>19.6</v>
      </c>
      <c r="G138" s="238">
        <v>10</v>
      </c>
      <c r="H138" s="591">
        <v>163</v>
      </c>
      <c r="I138" s="228">
        <v>427.8</v>
      </c>
      <c r="J138" s="228">
        <v>407.8</v>
      </c>
      <c r="K138" s="228" t="s">
        <v>634</v>
      </c>
      <c r="L138" s="228">
        <v>90</v>
      </c>
      <c r="M138" s="231">
        <v>176</v>
      </c>
      <c r="N138" s="228">
        <v>2.02</v>
      </c>
      <c r="O138" s="594">
        <v>15.74</v>
      </c>
      <c r="P138" s="239" t="s">
        <v>2387</v>
      </c>
      <c r="Q138" s="231">
        <v>86</v>
      </c>
      <c r="R138" s="228">
        <v>63690</v>
      </c>
      <c r="S138" s="228">
        <v>2728</v>
      </c>
      <c r="T138" s="228">
        <v>3049</v>
      </c>
      <c r="U138" s="594">
        <v>19.73</v>
      </c>
      <c r="V138" s="231">
        <v>59.32</v>
      </c>
      <c r="W138" s="228">
        <v>7333</v>
      </c>
      <c r="X138" s="228">
        <v>520.1</v>
      </c>
      <c r="Y138" s="228">
        <v>795.9</v>
      </c>
      <c r="Z138" s="595">
        <v>6.7</v>
      </c>
      <c r="AA138" s="228">
        <v>63.11</v>
      </c>
      <c r="AB138" s="228">
        <v>172.6</v>
      </c>
      <c r="AC138" s="232">
        <v>3666</v>
      </c>
      <c r="AD138" s="228">
        <v>1</v>
      </c>
      <c r="AE138" s="228">
        <v>1</v>
      </c>
      <c r="AF138" s="231" t="s">
        <v>627</v>
      </c>
      <c r="AG138" s="228">
        <v>2</v>
      </c>
      <c r="AH138" s="228">
        <v>3</v>
      </c>
      <c r="AI138" s="232" t="s">
        <v>627</v>
      </c>
      <c r="AJ138" s="597" t="s">
        <v>2648</v>
      </c>
      <c r="AK138" s="235"/>
      <c r="AL138" s="235"/>
      <c r="AM138" s="233"/>
    </row>
    <row r="139" spans="1:39" ht="13.5" customHeight="1">
      <c r="A139" s="272" t="s">
        <v>1407</v>
      </c>
      <c r="B139" s="235">
        <v>144</v>
      </c>
      <c r="C139" s="236">
        <v>472</v>
      </c>
      <c r="D139" s="237">
        <v>283</v>
      </c>
      <c r="E139" s="237">
        <v>13.6</v>
      </c>
      <c r="F139" s="237">
        <v>22.1</v>
      </c>
      <c r="G139" s="238">
        <v>10</v>
      </c>
      <c r="H139" s="591">
        <v>184</v>
      </c>
      <c r="I139" s="228">
        <v>427.8</v>
      </c>
      <c r="J139" s="228">
        <v>407.8</v>
      </c>
      <c r="K139" s="228" t="s">
        <v>634</v>
      </c>
      <c r="L139" s="228">
        <v>92</v>
      </c>
      <c r="M139" s="231">
        <v>178</v>
      </c>
      <c r="N139" s="228">
        <v>2.03</v>
      </c>
      <c r="O139" s="594">
        <v>14.06</v>
      </c>
      <c r="P139" s="239" t="s">
        <v>2388</v>
      </c>
      <c r="Q139" s="231">
        <v>97</v>
      </c>
      <c r="R139" s="228">
        <v>72600</v>
      </c>
      <c r="S139" s="228">
        <v>3076</v>
      </c>
      <c r="T139" s="228">
        <v>3454</v>
      </c>
      <c r="U139" s="594">
        <v>19.86</v>
      </c>
      <c r="V139" s="231">
        <v>66.42</v>
      </c>
      <c r="W139" s="228">
        <v>8358</v>
      </c>
      <c r="X139" s="228">
        <v>590.7</v>
      </c>
      <c r="Y139" s="228">
        <v>905.5</v>
      </c>
      <c r="Z139" s="595">
        <v>6.74</v>
      </c>
      <c r="AA139" s="228">
        <v>69.51</v>
      </c>
      <c r="AB139" s="228">
        <v>245.5</v>
      </c>
      <c r="AC139" s="232">
        <v>4224</v>
      </c>
      <c r="AD139" s="228">
        <v>1</v>
      </c>
      <c r="AE139" s="228">
        <v>1</v>
      </c>
      <c r="AF139" s="231" t="s">
        <v>627</v>
      </c>
      <c r="AG139" s="228">
        <v>1</v>
      </c>
      <c r="AH139" s="228">
        <v>2</v>
      </c>
      <c r="AI139" s="232" t="s">
        <v>627</v>
      </c>
      <c r="AJ139" s="597" t="s">
        <v>2648</v>
      </c>
      <c r="AK139" s="235"/>
      <c r="AL139" s="235"/>
      <c r="AM139" s="233"/>
    </row>
    <row r="140" spans="1:39" ht="13.5" customHeight="1">
      <c r="A140" s="272" t="s">
        <v>1408</v>
      </c>
      <c r="B140" s="235">
        <v>158</v>
      </c>
      <c r="C140" s="236">
        <v>476</v>
      </c>
      <c r="D140" s="237">
        <v>284</v>
      </c>
      <c r="E140" s="237">
        <v>15</v>
      </c>
      <c r="F140" s="237">
        <v>23.9</v>
      </c>
      <c r="G140" s="238">
        <v>10</v>
      </c>
      <c r="H140" s="591">
        <v>201</v>
      </c>
      <c r="I140" s="228">
        <v>428.2</v>
      </c>
      <c r="J140" s="228">
        <v>408.2</v>
      </c>
      <c r="K140" s="228" t="s">
        <v>634</v>
      </c>
      <c r="L140" s="228">
        <v>94</v>
      </c>
      <c r="M140" s="231">
        <v>178</v>
      </c>
      <c r="N140" s="228">
        <v>2.04</v>
      </c>
      <c r="O140" s="594">
        <v>12.95</v>
      </c>
      <c r="P140" s="239" t="s">
        <v>2389</v>
      </c>
      <c r="Q140" s="231">
        <v>106</v>
      </c>
      <c r="R140" s="228">
        <v>79620</v>
      </c>
      <c r="S140" s="228">
        <v>3346</v>
      </c>
      <c r="T140" s="228">
        <v>3774</v>
      </c>
      <c r="U140" s="594">
        <v>19.91</v>
      </c>
      <c r="V140" s="231">
        <v>73.41</v>
      </c>
      <c r="W140" s="228">
        <v>9137</v>
      </c>
      <c r="X140" s="228">
        <v>643.5</v>
      </c>
      <c r="Y140" s="228">
        <v>988.7</v>
      </c>
      <c r="Z140" s="595">
        <v>6.75</v>
      </c>
      <c r="AA140" s="228">
        <v>74.51</v>
      </c>
      <c r="AB140" s="228">
        <v>314.1</v>
      </c>
      <c r="AC140" s="232">
        <v>4662</v>
      </c>
      <c r="AD140" s="228">
        <v>1</v>
      </c>
      <c r="AE140" s="228">
        <v>1</v>
      </c>
      <c r="AF140" s="231" t="s">
        <v>627</v>
      </c>
      <c r="AG140" s="228">
        <v>1</v>
      </c>
      <c r="AH140" s="228">
        <v>2</v>
      </c>
      <c r="AI140" s="232" t="s">
        <v>627</v>
      </c>
      <c r="AJ140" s="597" t="s">
        <v>2648</v>
      </c>
      <c r="AK140" s="235"/>
      <c r="AL140" s="235"/>
      <c r="AM140" s="233"/>
    </row>
    <row r="141" spans="1:39" ht="13.5" customHeight="1">
      <c r="A141" s="272" t="s">
        <v>1409</v>
      </c>
      <c r="B141" s="235">
        <v>177</v>
      </c>
      <c r="C141" s="236">
        <v>482</v>
      </c>
      <c r="D141" s="237">
        <v>286</v>
      </c>
      <c r="E141" s="237">
        <v>16.6</v>
      </c>
      <c r="F141" s="237">
        <v>26.9</v>
      </c>
      <c r="G141" s="238">
        <v>10</v>
      </c>
      <c r="H141" s="591">
        <v>226</v>
      </c>
      <c r="I141" s="228">
        <v>428.2</v>
      </c>
      <c r="J141" s="228">
        <v>408.2</v>
      </c>
      <c r="K141" s="228" t="s">
        <v>634</v>
      </c>
      <c r="L141" s="228">
        <v>94</v>
      </c>
      <c r="M141" s="231">
        <v>180</v>
      </c>
      <c r="N141" s="228">
        <v>2.06</v>
      </c>
      <c r="O141" s="594">
        <v>11.6</v>
      </c>
      <c r="P141" s="239" t="s">
        <v>2390</v>
      </c>
      <c r="Q141" s="231">
        <v>119</v>
      </c>
      <c r="R141" s="228">
        <v>91040</v>
      </c>
      <c r="S141" s="228">
        <v>3777</v>
      </c>
      <c r="T141" s="228">
        <v>4282</v>
      </c>
      <c r="U141" s="594">
        <v>20.07</v>
      </c>
      <c r="V141" s="231">
        <v>81.97</v>
      </c>
      <c r="W141" s="228">
        <v>10510</v>
      </c>
      <c r="X141" s="228">
        <v>734.7</v>
      </c>
      <c r="Y141" s="228">
        <v>1131</v>
      </c>
      <c r="Z141" s="595">
        <v>6.82</v>
      </c>
      <c r="AA141" s="228">
        <v>82.16</v>
      </c>
      <c r="AB141" s="228">
        <v>445.2</v>
      </c>
      <c r="AC141" s="232">
        <v>5431</v>
      </c>
      <c r="AD141" s="228">
        <v>1</v>
      </c>
      <c r="AE141" s="228">
        <v>1</v>
      </c>
      <c r="AF141" s="231" t="s">
        <v>627</v>
      </c>
      <c r="AG141" s="228">
        <v>1</v>
      </c>
      <c r="AH141" s="228">
        <v>1</v>
      </c>
      <c r="AI141" s="232" t="s">
        <v>627</v>
      </c>
      <c r="AJ141" s="597" t="s">
        <v>2648</v>
      </c>
      <c r="AK141" s="235"/>
      <c r="AL141" s="235"/>
      <c r="AM141" s="233"/>
    </row>
    <row r="142" spans="1:39" ht="13.5" customHeight="1">
      <c r="A142" s="272" t="s">
        <v>1410</v>
      </c>
      <c r="B142" s="235">
        <v>193</v>
      </c>
      <c r="C142" s="236">
        <v>489</v>
      </c>
      <c r="D142" s="237">
        <v>283</v>
      </c>
      <c r="E142" s="237">
        <v>17</v>
      </c>
      <c r="F142" s="237">
        <v>30.5</v>
      </c>
      <c r="G142" s="238">
        <v>10</v>
      </c>
      <c r="H142" s="591">
        <v>247</v>
      </c>
      <c r="I142" s="228">
        <v>428</v>
      </c>
      <c r="J142" s="228">
        <v>408</v>
      </c>
      <c r="K142" s="228" t="s">
        <v>634</v>
      </c>
      <c r="L142" s="228">
        <v>97</v>
      </c>
      <c r="M142" s="231">
        <v>193</v>
      </c>
      <c r="N142" s="228">
        <v>2.06</v>
      </c>
      <c r="O142" s="594">
        <v>10.65</v>
      </c>
      <c r="P142" s="239" t="s">
        <v>382</v>
      </c>
      <c r="Q142" s="231">
        <v>130</v>
      </c>
      <c r="R142" s="228">
        <v>102400</v>
      </c>
      <c r="S142" s="228">
        <v>4186</v>
      </c>
      <c r="T142" s="228">
        <v>4754</v>
      </c>
      <c r="U142" s="594">
        <v>20.39</v>
      </c>
      <c r="V142" s="595">
        <v>84.9</v>
      </c>
      <c r="W142" s="228">
        <v>11540</v>
      </c>
      <c r="X142" s="228">
        <v>815.5</v>
      </c>
      <c r="Y142" s="228">
        <v>1253</v>
      </c>
      <c r="Z142" s="595">
        <v>6.85</v>
      </c>
      <c r="AA142" s="228">
        <v>89.72</v>
      </c>
      <c r="AB142" s="228">
        <v>607.3</v>
      </c>
      <c r="AC142" s="232">
        <v>6055</v>
      </c>
      <c r="AD142" s="228">
        <v>1</v>
      </c>
      <c r="AE142" s="228">
        <v>1</v>
      </c>
      <c r="AF142" s="231" t="s">
        <v>627</v>
      </c>
      <c r="AG142" s="228">
        <v>1</v>
      </c>
      <c r="AH142" s="228">
        <v>1</v>
      </c>
      <c r="AI142" s="232" t="s">
        <v>627</v>
      </c>
      <c r="AJ142" s="597" t="s">
        <v>2648</v>
      </c>
      <c r="AK142" s="235"/>
      <c r="AL142" s="235"/>
      <c r="AM142" s="233"/>
    </row>
    <row r="143" spans="1:39" ht="13.5" customHeight="1">
      <c r="A143" s="272" t="s">
        <v>1411</v>
      </c>
      <c r="B143" s="235">
        <v>213</v>
      </c>
      <c r="C143" s="236">
        <v>495</v>
      </c>
      <c r="D143" s="237">
        <v>285</v>
      </c>
      <c r="E143" s="237">
        <v>18.5</v>
      </c>
      <c r="F143" s="237">
        <v>33.5</v>
      </c>
      <c r="G143" s="238">
        <v>10</v>
      </c>
      <c r="H143" s="591">
        <v>271</v>
      </c>
      <c r="I143" s="228">
        <v>428</v>
      </c>
      <c r="J143" s="228">
        <v>408</v>
      </c>
      <c r="K143" s="228" t="s">
        <v>634</v>
      </c>
      <c r="L143" s="228">
        <v>98.5</v>
      </c>
      <c r="M143" s="231">
        <v>195</v>
      </c>
      <c r="N143" s="228">
        <v>2.08</v>
      </c>
      <c r="O143" s="594">
        <v>9.76</v>
      </c>
      <c r="P143" s="239" t="s">
        <v>383</v>
      </c>
      <c r="Q143" s="231">
        <v>143</v>
      </c>
      <c r="R143" s="228">
        <v>114300</v>
      </c>
      <c r="S143" s="228">
        <v>4619</v>
      </c>
      <c r="T143" s="228">
        <v>5272</v>
      </c>
      <c r="U143" s="594">
        <v>20.54</v>
      </c>
      <c r="V143" s="231">
        <v>92.94</v>
      </c>
      <c r="W143" s="228">
        <v>12950</v>
      </c>
      <c r="X143" s="228">
        <v>908.7</v>
      </c>
      <c r="Y143" s="228">
        <v>1398</v>
      </c>
      <c r="Z143" s="595">
        <v>6.91</v>
      </c>
      <c r="AA143" s="228">
        <v>97.22</v>
      </c>
      <c r="AB143" s="228">
        <v>803.3</v>
      </c>
      <c r="AC143" s="232">
        <v>6882</v>
      </c>
      <c r="AD143" s="228">
        <v>1</v>
      </c>
      <c r="AE143" s="228">
        <v>1</v>
      </c>
      <c r="AF143" s="231" t="s">
        <v>627</v>
      </c>
      <c r="AG143" s="228">
        <v>1</v>
      </c>
      <c r="AH143" s="228">
        <v>1</v>
      </c>
      <c r="AI143" s="232" t="s">
        <v>627</v>
      </c>
      <c r="AJ143" s="597" t="s">
        <v>2648</v>
      </c>
      <c r="AK143" s="235"/>
      <c r="AL143" s="235"/>
      <c r="AM143" s="233"/>
    </row>
    <row r="144" spans="1:39" ht="13.5" customHeight="1">
      <c r="A144" s="272" t="s">
        <v>1412</v>
      </c>
      <c r="B144" s="235">
        <v>235</v>
      </c>
      <c r="C144" s="236">
        <v>501</v>
      </c>
      <c r="D144" s="237">
        <v>287</v>
      </c>
      <c r="E144" s="237">
        <v>20.6</v>
      </c>
      <c r="F144" s="237">
        <v>36.6</v>
      </c>
      <c r="G144" s="238">
        <v>10</v>
      </c>
      <c r="H144" s="591">
        <v>299</v>
      </c>
      <c r="I144" s="228">
        <v>427.8</v>
      </c>
      <c r="J144" s="228">
        <v>407.8</v>
      </c>
      <c r="K144" s="228" t="s">
        <v>634</v>
      </c>
      <c r="L144" s="228">
        <v>100.6</v>
      </c>
      <c r="M144" s="231">
        <v>197</v>
      </c>
      <c r="N144" s="228">
        <v>2.09</v>
      </c>
      <c r="O144" s="594">
        <v>8.9</v>
      </c>
      <c r="P144" s="239" t="s">
        <v>384</v>
      </c>
      <c r="Q144" s="231">
        <v>158</v>
      </c>
      <c r="R144" s="228">
        <v>127300</v>
      </c>
      <c r="S144" s="228">
        <v>5083</v>
      </c>
      <c r="T144" s="228">
        <v>5839</v>
      </c>
      <c r="U144" s="594">
        <v>20.63</v>
      </c>
      <c r="V144" s="231">
        <v>103.8</v>
      </c>
      <c r="W144" s="228">
        <v>14450</v>
      </c>
      <c r="X144" s="228">
        <v>1007</v>
      </c>
      <c r="Y144" s="228">
        <v>1554</v>
      </c>
      <c r="Z144" s="595">
        <v>6.95</v>
      </c>
      <c r="AA144" s="228">
        <v>105.5</v>
      </c>
      <c r="AB144" s="228">
        <v>1059</v>
      </c>
      <c r="AC144" s="232">
        <v>7775</v>
      </c>
      <c r="AD144" s="228">
        <v>1</v>
      </c>
      <c r="AE144" s="228">
        <v>1</v>
      </c>
      <c r="AF144" s="231" t="s">
        <v>627</v>
      </c>
      <c r="AG144" s="228">
        <v>1</v>
      </c>
      <c r="AH144" s="228">
        <v>1</v>
      </c>
      <c r="AI144" s="232" t="s">
        <v>627</v>
      </c>
      <c r="AJ144" s="597" t="s">
        <v>2648</v>
      </c>
      <c r="AK144" s="235"/>
      <c r="AL144" s="235"/>
      <c r="AM144" s="233"/>
    </row>
    <row r="145" spans="1:39" ht="13.5" customHeight="1">
      <c r="A145" s="272" t="s">
        <v>1413</v>
      </c>
      <c r="B145" s="235">
        <v>260</v>
      </c>
      <c r="C145" s="236">
        <v>509</v>
      </c>
      <c r="D145" s="237">
        <v>289</v>
      </c>
      <c r="E145" s="237">
        <v>22.6</v>
      </c>
      <c r="F145" s="237">
        <v>40.4</v>
      </c>
      <c r="G145" s="238">
        <v>10</v>
      </c>
      <c r="H145" s="591">
        <v>331</v>
      </c>
      <c r="I145" s="228">
        <v>428.2</v>
      </c>
      <c r="J145" s="228">
        <v>408.2</v>
      </c>
      <c r="K145" s="228" t="s">
        <v>634</v>
      </c>
      <c r="L145" s="228">
        <v>102.6</v>
      </c>
      <c r="M145" s="231">
        <v>199</v>
      </c>
      <c r="N145" s="228">
        <v>2.11</v>
      </c>
      <c r="O145" s="594">
        <v>8.12</v>
      </c>
      <c r="P145" s="239" t="s">
        <v>385</v>
      </c>
      <c r="Q145" s="231">
        <v>175</v>
      </c>
      <c r="R145" s="228">
        <v>143700</v>
      </c>
      <c r="S145" s="228">
        <v>5646</v>
      </c>
      <c r="T145" s="228">
        <v>6525</v>
      </c>
      <c r="U145" s="594">
        <v>20.83</v>
      </c>
      <c r="V145" s="231">
        <v>114.8</v>
      </c>
      <c r="W145" s="228">
        <v>16300</v>
      </c>
      <c r="X145" s="228">
        <v>1128</v>
      </c>
      <c r="Y145" s="228">
        <v>1743</v>
      </c>
      <c r="Z145" s="595">
        <v>7.01</v>
      </c>
      <c r="AA145" s="228">
        <v>115.1</v>
      </c>
      <c r="AB145" s="228">
        <v>1423</v>
      </c>
      <c r="AC145" s="232">
        <v>8922</v>
      </c>
      <c r="AD145" s="228">
        <v>1</v>
      </c>
      <c r="AE145" s="228">
        <v>1</v>
      </c>
      <c r="AF145" s="231" t="s">
        <v>627</v>
      </c>
      <c r="AG145" s="228">
        <v>1</v>
      </c>
      <c r="AH145" s="228">
        <v>1</v>
      </c>
      <c r="AI145" s="232" t="s">
        <v>627</v>
      </c>
      <c r="AJ145" s="597" t="s">
        <v>2648</v>
      </c>
      <c r="AK145" s="235"/>
      <c r="AL145" s="235"/>
      <c r="AM145" s="233"/>
    </row>
    <row r="146" spans="1:39" ht="13.5" customHeight="1">
      <c r="A146" s="272" t="s">
        <v>1414</v>
      </c>
      <c r="B146" s="598">
        <v>66</v>
      </c>
      <c r="C146" s="236">
        <v>525</v>
      </c>
      <c r="D146" s="237">
        <v>165</v>
      </c>
      <c r="E146" s="237">
        <v>8.9</v>
      </c>
      <c r="F146" s="237">
        <v>11.4</v>
      </c>
      <c r="G146" s="238">
        <v>13</v>
      </c>
      <c r="H146" s="661">
        <v>83.9</v>
      </c>
      <c r="I146" s="228">
        <v>502.2</v>
      </c>
      <c r="J146" s="228">
        <v>476.2</v>
      </c>
      <c r="K146" s="228" t="s">
        <v>632</v>
      </c>
      <c r="L146" s="228">
        <v>88.9</v>
      </c>
      <c r="M146" s="231">
        <v>93</v>
      </c>
      <c r="N146" s="228">
        <v>1.67</v>
      </c>
      <c r="O146" s="594">
        <v>25.4</v>
      </c>
      <c r="P146" s="239" t="s">
        <v>386</v>
      </c>
      <c r="Q146" s="231">
        <v>44</v>
      </c>
      <c r="R146" s="228">
        <v>35100</v>
      </c>
      <c r="S146" s="228">
        <v>1337</v>
      </c>
      <c r="T146" s="228">
        <v>1563</v>
      </c>
      <c r="U146" s="594">
        <v>20.47</v>
      </c>
      <c r="V146" s="231">
        <v>50.13</v>
      </c>
      <c r="W146" s="228">
        <v>857.3</v>
      </c>
      <c r="X146" s="228">
        <v>103.9</v>
      </c>
      <c r="Y146" s="228">
        <v>166.2</v>
      </c>
      <c r="Z146" s="595">
        <v>3.2</v>
      </c>
      <c r="AA146" s="228">
        <v>46.93</v>
      </c>
      <c r="AB146" s="228">
        <v>33.29</v>
      </c>
      <c r="AC146" s="232">
        <v>562.9</v>
      </c>
      <c r="AD146" s="228">
        <v>1</v>
      </c>
      <c r="AE146" s="228">
        <v>1</v>
      </c>
      <c r="AF146" s="231" t="s">
        <v>627</v>
      </c>
      <c r="AG146" s="228">
        <v>4</v>
      </c>
      <c r="AH146" s="228">
        <v>4</v>
      </c>
      <c r="AI146" s="232" t="s">
        <v>627</v>
      </c>
      <c r="AJ146" s="597" t="s">
        <v>2648</v>
      </c>
      <c r="AK146" s="235"/>
      <c r="AL146" s="235"/>
      <c r="AM146" s="233"/>
    </row>
    <row r="147" spans="1:39" ht="13.5" customHeight="1">
      <c r="A147" s="272" t="s">
        <v>1415</v>
      </c>
      <c r="B147" s="598">
        <v>74</v>
      </c>
      <c r="C147" s="236">
        <v>529</v>
      </c>
      <c r="D147" s="237">
        <v>166</v>
      </c>
      <c r="E147" s="237">
        <v>9.7</v>
      </c>
      <c r="F147" s="237">
        <v>13.6</v>
      </c>
      <c r="G147" s="238">
        <v>13</v>
      </c>
      <c r="H147" s="661">
        <v>94.8</v>
      </c>
      <c r="I147" s="228">
        <v>501.8</v>
      </c>
      <c r="J147" s="228">
        <v>475.8</v>
      </c>
      <c r="K147" s="228" t="s">
        <v>632</v>
      </c>
      <c r="L147" s="228">
        <v>89.7</v>
      </c>
      <c r="M147" s="231">
        <v>94</v>
      </c>
      <c r="N147" s="228">
        <v>1.68</v>
      </c>
      <c r="O147" s="594">
        <v>22.47</v>
      </c>
      <c r="P147" s="239" t="s">
        <v>387</v>
      </c>
      <c r="Q147" s="231">
        <v>50</v>
      </c>
      <c r="R147" s="228">
        <v>41100</v>
      </c>
      <c r="S147" s="228">
        <v>1554</v>
      </c>
      <c r="T147" s="228">
        <v>1810</v>
      </c>
      <c r="U147" s="594">
        <v>20.77</v>
      </c>
      <c r="V147" s="231">
        <v>54.98</v>
      </c>
      <c r="W147" s="228">
        <v>1042</v>
      </c>
      <c r="X147" s="228">
        <v>125.5</v>
      </c>
      <c r="Y147" s="228">
        <v>200.3</v>
      </c>
      <c r="Z147" s="595">
        <v>3.31</v>
      </c>
      <c r="AA147" s="228">
        <v>52.13</v>
      </c>
      <c r="AB147" s="594">
        <v>49.2</v>
      </c>
      <c r="AC147" s="232">
        <v>688.6</v>
      </c>
      <c r="AD147" s="228">
        <v>1</v>
      </c>
      <c r="AE147" s="228">
        <v>1</v>
      </c>
      <c r="AF147" s="231" t="s">
        <v>627</v>
      </c>
      <c r="AG147" s="228">
        <v>4</v>
      </c>
      <c r="AH147" s="228">
        <v>4</v>
      </c>
      <c r="AI147" s="232" t="s">
        <v>627</v>
      </c>
      <c r="AJ147" s="597" t="s">
        <v>2648</v>
      </c>
      <c r="AK147" s="235"/>
      <c r="AL147" s="235"/>
      <c r="AM147" s="233"/>
    </row>
    <row r="148" spans="1:39" ht="13.5" customHeight="1">
      <c r="A148" s="272" t="s">
        <v>1416</v>
      </c>
      <c r="B148" s="598">
        <v>85</v>
      </c>
      <c r="C148" s="236">
        <v>535</v>
      </c>
      <c r="D148" s="237">
        <v>166</v>
      </c>
      <c r="E148" s="237">
        <v>10.3</v>
      </c>
      <c r="F148" s="237">
        <v>16.5</v>
      </c>
      <c r="G148" s="238">
        <v>13</v>
      </c>
      <c r="H148" s="591">
        <v>108</v>
      </c>
      <c r="I148" s="228">
        <v>502</v>
      </c>
      <c r="J148" s="228">
        <v>476</v>
      </c>
      <c r="K148" s="228" t="s">
        <v>632</v>
      </c>
      <c r="L148" s="228">
        <v>90.3</v>
      </c>
      <c r="M148" s="231">
        <v>94</v>
      </c>
      <c r="N148" s="228">
        <v>1.69</v>
      </c>
      <c r="O148" s="594">
        <v>19.96</v>
      </c>
      <c r="P148" s="239" t="s">
        <v>388</v>
      </c>
      <c r="Q148" s="231">
        <v>57</v>
      </c>
      <c r="R148" s="228">
        <v>48580</v>
      </c>
      <c r="S148" s="228">
        <v>1816</v>
      </c>
      <c r="T148" s="228">
        <v>2105</v>
      </c>
      <c r="U148" s="594">
        <v>21.22</v>
      </c>
      <c r="V148" s="231">
        <v>59.15</v>
      </c>
      <c r="W148" s="228">
        <v>1264</v>
      </c>
      <c r="X148" s="228">
        <v>152.2</v>
      </c>
      <c r="Y148" s="228">
        <v>241.8</v>
      </c>
      <c r="Z148" s="595">
        <v>3.42</v>
      </c>
      <c r="AA148" s="228">
        <v>58.53</v>
      </c>
      <c r="AB148" s="228">
        <v>74.55</v>
      </c>
      <c r="AC148" s="232">
        <v>845.5</v>
      </c>
      <c r="AD148" s="228">
        <v>1</v>
      </c>
      <c r="AE148" s="228">
        <v>1</v>
      </c>
      <c r="AF148" s="231" t="s">
        <v>627</v>
      </c>
      <c r="AG148" s="228">
        <v>4</v>
      </c>
      <c r="AH148" s="228">
        <v>4</v>
      </c>
      <c r="AI148" s="232" t="s">
        <v>627</v>
      </c>
      <c r="AJ148" s="597" t="s">
        <v>2648</v>
      </c>
      <c r="AK148" s="235"/>
      <c r="AL148" s="235"/>
      <c r="AM148" s="233"/>
    </row>
    <row r="149" spans="1:39" ht="13.5" customHeight="1">
      <c r="A149" s="272" t="s">
        <v>1417</v>
      </c>
      <c r="B149" s="598">
        <v>92</v>
      </c>
      <c r="C149" s="236">
        <v>533</v>
      </c>
      <c r="D149" s="237">
        <v>209</v>
      </c>
      <c r="E149" s="237">
        <v>10.2</v>
      </c>
      <c r="F149" s="237">
        <v>15.6</v>
      </c>
      <c r="G149" s="238">
        <v>13</v>
      </c>
      <c r="H149" s="591">
        <v>118</v>
      </c>
      <c r="I149" s="228">
        <v>501.8</v>
      </c>
      <c r="J149" s="228">
        <v>475.8</v>
      </c>
      <c r="K149" s="228" t="s">
        <v>634</v>
      </c>
      <c r="L149" s="228">
        <v>94</v>
      </c>
      <c r="M149" s="231">
        <v>104</v>
      </c>
      <c r="N149" s="228">
        <v>1.86</v>
      </c>
      <c r="O149" s="594">
        <v>20.13</v>
      </c>
      <c r="P149" s="239" t="s">
        <v>2051</v>
      </c>
      <c r="Q149" s="231">
        <v>62</v>
      </c>
      <c r="R149" s="228">
        <v>55240</v>
      </c>
      <c r="S149" s="228">
        <v>2073</v>
      </c>
      <c r="T149" s="228">
        <v>2362</v>
      </c>
      <c r="U149" s="594">
        <v>21.67</v>
      </c>
      <c r="V149" s="231">
        <v>58.07</v>
      </c>
      <c r="W149" s="228">
        <v>2379</v>
      </c>
      <c r="X149" s="228">
        <v>227.7</v>
      </c>
      <c r="Y149" s="228">
        <v>354.8</v>
      </c>
      <c r="Z149" s="595">
        <v>4.5</v>
      </c>
      <c r="AA149" s="228">
        <v>56.59</v>
      </c>
      <c r="AB149" s="228">
        <v>76.96</v>
      </c>
      <c r="AC149" s="232">
        <v>1589</v>
      </c>
      <c r="AD149" s="228">
        <v>1</v>
      </c>
      <c r="AE149" s="228">
        <v>1</v>
      </c>
      <c r="AF149" s="231" t="s">
        <v>627</v>
      </c>
      <c r="AG149" s="228">
        <v>4</v>
      </c>
      <c r="AH149" s="228">
        <v>4</v>
      </c>
      <c r="AI149" s="232" t="s">
        <v>627</v>
      </c>
      <c r="AJ149" s="597" t="s">
        <v>2648</v>
      </c>
      <c r="AK149" s="235"/>
      <c r="AL149" s="235"/>
      <c r="AM149" s="233"/>
    </row>
    <row r="150" spans="1:39" ht="13.5" customHeight="1">
      <c r="A150" s="272" t="s">
        <v>1418</v>
      </c>
      <c r="B150" s="235">
        <v>101</v>
      </c>
      <c r="C150" s="236">
        <v>537</v>
      </c>
      <c r="D150" s="237">
        <v>210</v>
      </c>
      <c r="E150" s="237">
        <v>10.9</v>
      </c>
      <c r="F150" s="237">
        <v>17.4</v>
      </c>
      <c r="G150" s="238">
        <v>13</v>
      </c>
      <c r="H150" s="591">
        <v>129</v>
      </c>
      <c r="I150" s="228">
        <v>502.2</v>
      </c>
      <c r="J150" s="228">
        <v>476.2</v>
      </c>
      <c r="K150" s="228" t="s">
        <v>634</v>
      </c>
      <c r="L150" s="228">
        <v>94</v>
      </c>
      <c r="M150" s="231">
        <v>104</v>
      </c>
      <c r="N150" s="228">
        <v>1.87</v>
      </c>
      <c r="O150" s="594">
        <v>18.41</v>
      </c>
      <c r="P150" s="239" t="s">
        <v>2052</v>
      </c>
      <c r="Q150" s="231">
        <v>68</v>
      </c>
      <c r="R150" s="228">
        <v>61760</v>
      </c>
      <c r="S150" s="228">
        <v>2300</v>
      </c>
      <c r="T150" s="228">
        <v>2623</v>
      </c>
      <c r="U150" s="594">
        <v>21.85</v>
      </c>
      <c r="V150" s="231">
        <v>62.72</v>
      </c>
      <c r="W150" s="228">
        <v>2692</v>
      </c>
      <c r="X150" s="228">
        <v>256.4</v>
      </c>
      <c r="Y150" s="228">
        <v>399.9</v>
      </c>
      <c r="Z150" s="595">
        <v>4.56</v>
      </c>
      <c r="AA150" s="228">
        <v>60.95</v>
      </c>
      <c r="AB150" s="228">
        <v>102.9</v>
      </c>
      <c r="AC150" s="232">
        <v>1813</v>
      </c>
      <c r="AD150" s="228">
        <v>1</v>
      </c>
      <c r="AE150" s="228">
        <v>1</v>
      </c>
      <c r="AF150" s="231" t="s">
        <v>627</v>
      </c>
      <c r="AG150" s="228">
        <v>4</v>
      </c>
      <c r="AH150" s="228">
        <v>4</v>
      </c>
      <c r="AI150" s="232" t="s">
        <v>627</v>
      </c>
      <c r="AJ150" s="597" t="s">
        <v>2648</v>
      </c>
      <c r="AK150" s="235"/>
      <c r="AL150" s="235"/>
      <c r="AM150" s="233"/>
    </row>
    <row r="151" spans="1:39" ht="13.5" customHeight="1">
      <c r="A151" s="272" t="s">
        <v>369</v>
      </c>
      <c r="B151" s="235">
        <v>109</v>
      </c>
      <c r="C151" s="236">
        <v>539</v>
      </c>
      <c r="D151" s="237">
        <v>211</v>
      </c>
      <c r="E151" s="237">
        <v>11.6</v>
      </c>
      <c r="F151" s="237">
        <v>18.8</v>
      </c>
      <c r="G151" s="238">
        <v>13</v>
      </c>
      <c r="H151" s="591">
        <v>139</v>
      </c>
      <c r="I151" s="228">
        <v>501.4</v>
      </c>
      <c r="J151" s="228">
        <v>475.4</v>
      </c>
      <c r="K151" s="228" t="s">
        <v>634</v>
      </c>
      <c r="L151" s="228">
        <v>96</v>
      </c>
      <c r="M151" s="231">
        <v>106</v>
      </c>
      <c r="N151" s="228">
        <v>1.88</v>
      </c>
      <c r="O151" s="594">
        <v>17.23</v>
      </c>
      <c r="P151" s="239" t="s">
        <v>2053</v>
      </c>
      <c r="Q151" s="231">
        <v>73</v>
      </c>
      <c r="R151" s="228">
        <v>66730</v>
      </c>
      <c r="S151" s="228">
        <v>2476</v>
      </c>
      <c r="T151" s="228">
        <v>2826</v>
      </c>
      <c r="U151" s="594">
        <v>21.93</v>
      </c>
      <c r="V151" s="231">
        <v>66.47</v>
      </c>
      <c r="W151" s="228">
        <v>2951</v>
      </c>
      <c r="X151" s="228">
        <v>279.7</v>
      </c>
      <c r="Y151" s="228">
        <v>436.5</v>
      </c>
      <c r="Z151" s="595">
        <v>4.61</v>
      </c>
      <c r="AA151" s="228">
        <v>64.39</v>
      </c>
      <c r="AB151" s="228">
        <v>127.4</v>
      </c>
      <c r="AC151" s="232">
        <v>1991</v>
      </c>
      <c r="AD151" s="228">
        <v>1</v>
      </c>
      <c r="AE151" s="228">
        <v>1</v>
      </c>
      <c r="AF151" s="231" t="s">
        <v>627</v>
      </c>
      <c r="AG151" s="228">
        <v>3</v>
      </c>
      <c r="AH151" s="228">
        <v>4</v>
      </c>
      <c r="AI151" s="232" t="s">
        <v>627</v>
      </c>
      <c r="AJ151" s="597" t="s">
        <v>2648</v>
      </c>
      <c r="AK151" s="235"/>
      <c r="AL151" s="235"/>
      <c r="AM151" s="233"/>
    </row>
    <row r="152" spans="1:39" ht="13.5" customHeight="1">
      <c r="A152" s="272" t="s">
        <v>370</v>
      </c>
      <c r="B152" s="235">
        <v>123</v>
      </c>
      <c r="C152" s="236">
        <v>544</v>
      </c>
      <c r="D152" s="237">
        <v>212</v>
      </c>
      <c r="E152" s="237">
        <v>13.1</v>
      </c>
      <c r="F152" s="237">
        <v>21.2</v>
      </c>
      <c r="G152" s="238">
        <v>13</v>
      </c>
      <c r="H152" s="591">
        <v>157</v>
      </c>
      <c r="I152" s="228">
        <v>501.6</v>
      </c>
      <c r="J152" s="228">
        <v>475.6</v>
      </c>
      <c r="K152" s="228" t="s">
        <v>634</v>
      </c>
      <c r="L152" s="228">
        <v>96</v>
      </c>
      <c r="M152" s="231">
        <v>106</v>
      </c>
      <c r="N152" s="228">
        <v>1.89</v>
      </c>
      <c r="O152" s="594">
        <v>15.32</v>
      </c>
      <c r="P152" s="239" t="s">
        <v>2054</v>
      </c>
      <c r="Q152" s="231">
        <v>83</v>
      </c>
      <c r="R152" s="228">
        <v>76100</v>
      </c>
      <c r="S152" s="228">
        <v>2798</v>
      </c>
      <c r="T152" s="228">
        <v>3208</v>
      </c>
      <c r="U152" s="594">
        <v>22.02</v>
      </c>
      <c r="V152" s="231">
        <v>75.34</v>
      </c>
      <c r="W152" s="228">
        <v>3377</v>
      </c>
      <c r="X152" s="228">
        <v>318.6</v>
      </c>
      <c r="Y152" s="228">
        <v>499.2</v>
      </c>
      <c r="Z152" s="595">
        <v>4.64</v>
      </c>
      <c r="AA152" s="228">
        <v>70.71</v>
      </c>
      <c r="AB152" s="228">
        <v>182.3</v>
      </c>
      <c r="AC152" s="232">
        <v>2300</v>
      </c>
      <c r="AD152" s="228">
        <v>1</v>
      </c>
      <c r="AE152" s="228">
        <v>1</v>
      </c>
      <c r="AF152" s="231" t="s">
        <v>627</v>
      </c>
      <c r="AG152" s="228">
        <v>2</v>
      </c>
      <c r="AH152" s="228">
        <v>4</v>
      </c>
      <c r="AI152" s="232" t="s">
        <v>627</v>
      </c>
      <c r="AJ152" s="597" t="s">
        <v>2648</v>
      </c>
      <c r="AK152" s="235"/>
      <c r="AL152" s="235"/>
      <c r="AM152" s="233"/>
    </row>
    <row r="153" spans="1:39" ht="13.5" customHeight="1">
      <c r="A153" s="272" t="s">
        <v>371</v>
      </c>
      <c r="B153" s="235">
        <v>138</v>
      </c>
      <c r="C153" s="236">
        <v>549</v>
      </c>
      <c r="D153" s="237">
        <v>214</v>
      </c>
      <c r="E153" s="237">
        <v>14.7</v>
      </c>
      <c r="F153" s="237">
        <v>23.6</v>
      </c>
      <c r="G153" s="238">
        <v>13</v>
      </c>
      <c r="H153" s="591">
        <v>176</v>
      </c>
      <c r="I153" s="228">
        <v>501.8</v>
      </c>
      <c r="J153" s="228">
        <v>475.8</v>
      </c>
      <c r="K153" s="228" t="s">
        <v>634</v>
      </c>
      <c r="L153" s="228">
        <v>98</v>
      </c>
      <c r="M153" s="231">
        <v>108</v>
      </c>
      <c r="N153" s="594">
        <v>1.9</v>
      </c>
      <c r="O153" s="594">
        <v>13.74</v>
      </c>
      <c r="P153" s="239" t="s">
        <v>2055</v>
      </c>
      <c r="Q153" s="231">
        <v>93</v>
      </c>
      <c r="R153" s="228">
        <v>86160</v>
      </c>
      <c r="S153" s="228">
        <v>3139</v>
      </c>
      <c r="T153" s="228">
        <v>3617</v>
      </c>
      <c r="U153" s="594">
        <v>22.1</v>
      </c>
      <c r="V153" s="231">
        <v>84.98</v>
      </c>
      <c r="W153" s="228">
        <v>3870</v>
      </c>
      <c r="X153" s="228">
        <v>361.7</v>
      </c>
      <c r="Y153" s="228">
        <v>569.1</v>
      </c>
      <c r="Z153" s="595">
        <v>4.68</v>
      </c>
      <c r="AA153" s="228">
        <v>77.16</v>
      </c>
      <c r="AB153" s="600">
        <v>254</v>
      </c>
      <c r="AC153" s="232">
        <v>2660</v>
      </c>
      <c r="AD153" s="228">
        <v>1</v>
      </c>
      <c r="AE153" s="228">
        <v>1</v>
      </c>
      <c r="AF153" s="231" t="s">
        <v>627</v>
      </c>
      <c r="AG153" s="228">
        <v>1</v>
      </c>
      <c r="AH153" s="228">
        <v>3</v>
      </c>
      <c r="AI153" s="232" t="s">
        <v>627</v>
      </c>
      <c r="AJ153" s="597" t="s">
        <v>2648</v>
      </c>
      <c r="AK153" s="235"/>
      <c r="AL153" s="235"/>
      <c r="AM153" s="233"/>
    </row>
    <row r="154" spans="1:39" ht="13.5" customHeight="1">
      <c r="A154" s="272" t="s">
        <v>372</v>
      </c>
      <c r="B154" s="235">
        <v>150</v>
      </c>
      <c r="C154" s="236">
        <v>543</v>
      </c>
      <c r="D154" s="237">
        <v>312</v>
      </c>
      <c r="E154" s="237">
        <v>12.7</v>
      </c>
      <c r="F154" s="237">
        <v>20.3</v>
      </c>
      <c r="G154" s="238">
        <v>13</v>
      </c>
      <c r="H154" s="591">
        <v>192</v>
      </c>
      <c r="I154" s="228">
        <v>502.4</v>
      </c>
      <c r="J154" s="228">
        <v>476.4</v>
      </c>
      <c r="K154" s="228" t="s">
        <v>634</v>
      </c>
      <c r="L154" s="228">
        <v>92.7</v>
      </c>
      <c r="M154" s="231">
        <v>222</v>
      </c>
      <c r="N154" s="228">
        <v>2.28</v>
      </c>
      <c r="O154" s="594">
        <v>15.18</v>
      </c>
      <c r="P154" s="239" t="s">
        <v>389</v>
      </c>
      <c r="Q154" s="231">
        <v>101</v>
      </c>
      <c r="R154" s="228">
        <v>100900</v>
      </c>
      <c r="S154" s="228">
        <v>3716</v>
      </c>
      <c r="T154" s="228">
        <v>4148</v>
      </c>
      <c r="U154" s="594">
        <v>22.93</v>
      </c>
      <c r="V154" s="231">
        <v>73.11</v>
      </c>
      <c r="W154" s="228">
        <v>10290</v>
      </c>
      <c r="X154" s="228">
        <v>659.3</v>
      </c>
      <c r="Y154" s="228">
        <v>1010</v>
      </c>
      <c r="Z154" s="595">
        <v>7.32</v>
      </c>
      <c r="AA154" s="228">
        <v>68.53</v>
      </c>
      <c r="AB154" s="228">
        <v>218.2</v>
      </c>
      <c r="AC154" s="232">
        <v>7019</v>
      </c>
      <c r="AD154" s="228">
        <v>1</v>
      </c>
      <c r="AE154" s="228">
        <v>1</v>
      </c>
      <c r="AF154" s="231" t="s">
        <v>627</v>
      </c>
      <c r="AG154" s="228">
        <v>2</v>
      </c>
      <c r="AH154" s="228">
        <v>4</v>
      </c>
      <c r="AI154" s="232" t="s">
        <v>627</v>
      </c>
      <c r="AJ154" s="597" t="s">
        <v>2648</v>
      </c>
      <c r="AK154" s="235"/>
      <c r="AL154" s="235"/>
      <c r="AM154" s="233"/>
    </row>
    <row r="155" spans="1:39" ht="13.5" customHeight="1">
      <c r="A155" s="272" t="s">
        <v>373</v>
      </c>
      <c r="B155" s="235">
        <v>165</v>
      </c>
      <c r="C155" s="236">
        <v>546</v>
      </c>
      <c r="D155" s="237">
        <v>313</v>
      </c>
      <c r="E155" s="237">
        <v>14</v>
      </c>
      <c r="F155" s="237">
        <v>22.2</v>
      </c>
      <c r="G155" s="238">
        <v>13</v>
      </c>
      <c r="H155" s="591">
        <v>211</v>
      </c>
      <c r="I155" s="228">
        <v>501.6</v>
      </c>
      <c r="J155" s="228">
        <v>475.6</v>
      </c>
      <c r="K155" s="228" t="s">
        <v>634</v>
      </c>
      <c r="L155" s="228">
        <v>94</v>
      </c>
      <c r="M155" s="231">
        <v>223</v>
      </c>
      <c r="N155" s="228">
        <v>2.29</v>
      </c>
      <c r="O155" s="594">
        <v>13.87</v>
      </c>
      <c r="P155" s="239" t="s">
        <v>390</v>
      </c>
      <c r="Q155" s="231">
        <v>111</v>
      </c>
      <c r="R155" s="228">
        <v>111000</v>
      </c>
      <c r="S155" s="228">
        <v>4066</v>
      </c>
      <c r="T155" s="228">
        <v>4556</v>
      </c>
      <c r="U155" s="594">
        <v>22.95</v>
      </c>
      <c r="V155" s="231">
        <v>80.55</v>
      </c>
      <c r="W155" s="228">
        <v>11360</v>
      </c>
      <c r="X155" s="228">
        <v>725.8</v>
      </c>
      <c r="Y155" s="228">
        <v>1113</v>
      </c>
      <c r="Z155" s="595">
        <v>7.34</v>
      </c>
      <c r="AA155" s="228">
        <v>73.63</v>
      </c>
      <c r="AB155" s="228">
        <v>286.2</v>
      </c>
      <c r="AC155" s="232">
        <v>7782</v>
      </c>
      <c r="AD155" s="228">
        <v>1</v>
      </c>
      <c r="AE155" s="228">
        <v>1</v>
      </c>
      <c r="AF155" s="231" t="s">
        <v>627</v>
      </c>
      <c r="AG155" s="228">
        <v>2</v>
      </c>
      <c r="AH155" s="228">
        <v>3</v>
      </c>
      <c r="AI155" s="232" t="s">
        <v>627</v>
      </c>
      <c r="AJ155" s="597" t="s">
        <v>2648</v>
      </c>
      <c r="AK155" s="235"/>
      <c r="AL155" s="235"/>
      <c r="AM155" s="233"/>
    </row>
    <row r="156" spans="1:39" ht="13.5" customHeight="1">
      <c r="A156" s="272" t="s">
        <v>374</v>
      </c>
      <c r="B156" s="235">
        <v>182</v>
      </c>
      <c r="C156" s="236">
        <v>551</v>
      </c>
      <c r="D156" s="237">
        <v>315</v>
      </c>
      <c r="E156" s="237">
        <v>15.2</v>
      </c>
      <c r="F156" s="237">
        <v>24.4</v>
      </c>
      <c r="G156" s="238">
        <v>13</v>
      </c>
      <c r="H156" s="591">
        <v>232</v>
      </c>
      <c r="I156" s="228">
        <v>502.2</v>
      </c>
      <c r="J156" s="228">
        <v>476.2</v>
      </c>
      <c r="K156" s="228" t="s">
        <v>634</v>
      </c>
      <c r="L156" s="228">
        <v>95.2</v>
      </c>
      <c r="M156" s="231">
        <v>225</v>
      </c>
      <c r="N156" s="594">
        <v>2.3</v>
      </c>
      <c r="O156" s="594">
        <v>12.71</v>
      </c>
      <c r="P156" s="239" t="s">
        <v>220</v>
      </c>
      <c r="Q156" s="231">
        <v>122</v>
      </c>
      <c r="R156" s="228">
        <v>123600</v>
      </c>
      <c r="S156" s="228">
        <v>4486</v>
      </c>
      <c r="T156" s="228">
        <v>5042</v>
      </c>
      <c r="U156" s="594">
        <v>23.1</v>
      </c>
      <c r="V156" s="231">
        <v>87.84</v>
      </c>
      <c r="W156" s="228">
        <v>12730</v>
      </c>
      <c r="X156" s="228">
        <v>808.1</v>
      </c>
      <c r="Y156" s="228">
        <v>1241</v>
      </c>
      <c r="Z156" s="595">
        <v>7.41</v>
      </c>
      <c r="AA156" s="228">
        <v>79.23</v>
      </c>
      <c r="AB156" s="228">
        <v>377.6</v>
      </c>
      <c r="AC156" s="232">
        <v>8812</v>
      </c>
      <c r="AD156" s="228">
        <v>1</v>
      </c>
      <c r="AE156" s="228">
        <v>1</v>
      </c>
      <c r="AF156" s="231" t="s">
        <v>627</v>
      </c>
      <c r="AG156" s="228">
        <v>1</v>
      </c>
      <c r="AH156" s="228">
        <v>3</v>
      </c>
      <c r="AI156" s="232" t="s">
        <v>627</v>
      </c>
      <c r="AJ156" s="597" t="s">
        <v>2648</v>
      </c>
      <c r="AK156" s="235"/>
      <c r="AL156" s="235"/>
      <c r="AM156" s="233"/>
    </row>
    <row r="157" spans="1:39" ht="13.5" customHeight="1">
      <c r="A157" s="272" t="s">
        <v>375</v>
      </c>
      <c r="B157" s="235">
        <v>196</v>
      </c>
      <c r="C157" s="236">
        <v>554</v>
      </c>
      <c r="D157" s="237">
        <v>316</v>
      </c>
      <c r="E157" s="237">
        <v>16.5</v>
      </c>
      <c r="F157" s="237">
        <v>26.3</v>
      </c>
      <c r="G157" s="238">
        <v>13</v>
      </c>
      <c r="H157" s="591">
        <v>250</v>
      </c>
      <c r="I157" s="228">
        <v>501.4</v>
      </c>
      <c r="J157" s="228">
        <v>475.4</v>
      </c>
      <c r="K157" s="228" t="s">
        <v>634</v>
      </c>
      <c r="L157" s="228">
        <v>96.5</v>
      </c>
      <c r="M157" s="231">
        <v>226</v>
      </c>
      <c r="N157" s="228">
        <v>2.31</v>
      </c>
      <c r="O157" s="594">
        <v>11.79</v>
      </c>
      <c r="P157" s="239" t="s">
        <v>221</v>
      </c>
      <c r="Q157" s="231">
        <v>132</v>
      </c>
      <c r="R157" s="228">
        <v>134000</v>
      </c>
      <c r="S157" s="228">
        <v>4839</v>
      </c>
      <c r="T157" s="228">
        <v>5459</v>
      </c>
      <c r="U157" s="594">
        <v>23.14</v>
      </c>
      <c r="V157" s="231">
        <v>95.36</v>
      </c>
      <c r="W157" s="228">
        <v>13850</v>
      </c>
      <c r="X157" s="228">
        <v>876.7</v>
      </c>
      <c r="Y157" s="228">
        <v>1349</v>
      </c>
      <c r="Z157" s="595">
        <v>7.44</v>
      </c>
      <c r="AA157" s="228">
        <v>84.33</v>
      </c>
      <c r="AB157" s="228">
        <v>474.6</v>
      </c>
      <c r="AC157" s="232">
        <v>9629</v>
      </c>
      <c r="AD157" s="228">
        <v>1</v>
      </c>
      <c r="AE157" s="228">
        <v>1</v>
      </c>
      <c r="AF157" s="231" t="s">
        <v>627</v>
      </c>
      <c r="AG157" s="228">
        <v>1</v>
      </c>
      <c r="AH157" s="228">
        <v>2</v>
      </c>
      <c r="AI157" s="232" t="s">
        <v>627</v>
      </c>
      <c r="AJ157" s="597" t="s">
        <v>2648</v>
      </c>
      <c r="AK157" s="235"/>
      <c r="AL157" s="235"/>
      <c r="AM157" s="233"/>
    </row>
    <row r="158" spans="1:39" ht="13.5" customHeight="1">
      <c r="A158" s="272" t="s">
        <v>376</v>
      </c>
      <c r="B158" s="235">
        <v>219</v>
      </c>
      <c r="C158" s="236">
        <v>560</v>
      </c>
      <c r="D158" s="237">
        <v>318</v>
      </c>
      <c r="E158" s="237">
        <v>18.3</v>
      </c>
      <c r="F158" s="237">
        <v>29.2</v>
      </c>
      <c r="G158" s="238">
        <v>13</v>
      </c>
      <c r="H158" s="591">
        <v>279</v>
      </c>
      <c r="I158" s="228">
        <v>501.6</v>
      </c>
      <c r="J158" s="228">
        <v>475.6</v>
      </c>
      <c r="K158" s="228" t="s">
        <v>634</v>
      </c>
      <c r="L158" s="228">
        <v>98.3</v>
      </c>
      <c r="M158" s="231">
        <v>228</v>
      </c>
      <c r="N158" s="228">
        <v>2.33</v>
      </c>
      <c r="O158" s="594">
        <v>10.65</v>
      </c>
      <c r="P158" s="239" t="s">
        <v>222</v>
      </c>
      <c r="Q158" s="231">
        <v>147</v>
      </c>
      <c r="R158" s="228">
        <v>151100</v>
      </c>
      <c r="S158" s="228">
        <v>5396</v>
      </c>
      <c r="T158" s="228">
        <v>6116</v>
      </c>
      <c r="U158" s="594">
        <v>23.27</v>
      </c>
      <c r="V158" s="231">
        <v>106.2</v>
      </c>
      <c r="W158" s="228">
        <v>15680</v>
      </c>
      <c r="X158" s="600">
        <v>986</v>
      </c>
      <c r="Y158" s="228">
        <v>1520</v>
      </c>
      <c r="Z158" s="595">
        <v>7.5</v>
      </c>
      <c r="AA158" s="228">
        <v>91.93</v>
      </c>
      <c r="AB158" s="228">
        <v>649.7</v>
      </c>
      <c r="AC158" s="232">
        <v>11020</v>
      </c>
      <c r="AD158" s="228">
        <v>1</v>
      </c>
      <c r="AE158" s="228">
        <v>1</v>
      </c>
      <c r="AF158" s="231" t="s">
        <v>627</v>
      </c>
      <c r="AG158" s="228">
        <v>1</v>
      </c>
      <c r="AH158" s="228">
        <v>1</v>
      </c>
      <c r="AI158" s="232" t="s">
        <v>627</v>
      </c>
      <c r="AJ158" s="597" t="s">
        <v>2648</v>
      </c>
      <c r="AK158" s="235"/>
      <c r="AL158" s="235"/>
      <c r="AM158" s="233"/>
    </row>
    <row r="159" spans="1:39" ht="13.5" customHeight="1">
      <c r="A159" s="272" t="s">
        <v>377</v>
      </c>
      <c r="B159" s="235">
        <v>248</v>
      </c>
      <c r="C159" s="236">
        <v>571</v>
      </c>
      <c r="D159" s="237">
        <v>315</v>
      </c>
      <c r="E159" s="237">
        <v>19</v>
      </c>
      <c r="F159" s="237">
        <v>34.5</v>
      </c>
      <c r="G159" s="238">
        <v>13</v>
      </c>
      <c r="H159" s="591">
        <v>315</v>
      </c>
      <c r="I159" s="228">
        <v>502</v>
      </c>
      <c r="J159" s="228">
        <v>476</v>
      </c>
      <c r="K159" s="228" t="s">
        <v>634</v>
      </c>
      <c r="L159" s="228">
        <v>99</v>
      </c>
      <c r="M159" s="231">
        <v>225</v>
      </c>
      <c r="N159" s="228">
        <v>2.34</v>
      </c>
      <c r="O159" s="594">
        <v>9.49</v>
      </c>
      <c r="P159" s="239" t="s">
        <v>223</v>
      </c>
      <c r="Q159" s="231">
        <v>166</v>
      </c>
      <c r="R159" s="228">
        <v>177500</v>
      </c>
      <c r="S159" s="228">
        <v>6219</v>
      </c>
      <c r="T159" s="228">
        <v>7063</v>
      </c>
      <c r="U159" s="594">
        <v>23.77</v>
      </c>
      <c r="V159" s="231">
        <v>112.4</v>
      </c>
      <c r="W159" s="228">
        <v>18000</v>
      </c>
      <c r="X159" s="228">
        <v>1143</v>
      </c>
      <c r="Y159" s="228">
        <v>1759</v>
      </c>
      <c r="Z159" s="595">
        <v>7.57</v>
      </c>
      <c r="AA159" s="228">
        <v>103.2</v>
      </c>
      <c r="AB159" s="228">
        <v>985.6</v>
      </c>
      <c r="AC159" s="232">
        <v>12930</v>
      </c>
      <c r="AD159" s="228">
        <v>1</v>
      </c>
      <c r="AE159" s="228">
        <v>1</v>
      </c>
      <c r="AF159" s="231" t="s">
        <v>627</v>
      </c>
      <c r="AG159" s="228">
        <v>1</v>
      </c>
      <c r="AH159" s="228">
        <v>1</v>
      </c>
      <c r="AI159" s="232" t="s">
        <v>627</v>
      </c>
      <c r="AJ159" s="597" t="s">
        <v>2648</v>
      </c>
      <c r="AK159" s="235"/>
      <c r="AL159" s="235"/>
      <c r="AM159" s="233"/>
    </row>
    <row r="160" spans="1:39" ht="13.5" customHeight="1">
      <c r="A160" s="272" t="s">
        <v>378</v>
      </c>
      <c r="B160" s="235">
        <v>272</v>
      </c>
      <c r="C160" s="236">
        <v>577</v>
      </c>
      <c r="D160" s="237">
        <v>318</v>
      </c>
      <c r="E160" s="237">
        <v>21.1</v>
      </c>
      <c r="F160" s="237">
        <v>37.6</v>
      </c>
      <c r="G160" s="238">
        <v>13</v>
      </c>
      <c r="H160" s="591">
        <v>346</v>
      </c>
      <c r="I160" s="228">
        <v>501.8</v>
      </c>
      <c r="J160" s="228">
        <v>475.8</v>
      </c>
      <c r="K160" s="228" t="s">
        <v>634</v>
      </c>
      <c r="L160" s="228">
        <v>101.1</v>
      </c>
      <c r="M160" s="231">
        <v>228</v>
      </c>
      <c r="N160" s="228">
        <v>2.36</v>
      </c>
      <c r="O160" s="594">
        <v>8.68</v>
      </c>
      <c r="P160" s="239" t="s">
        <v>224</v>
      </c>
      <c r="Q160" s="231">
        <v>182</v>
      </c>
      <c r="R160" s="228">
        <v>197300</v>
      </c>
      <c r="S160" s="228">
        <v>6840</v>
      </c>
      <c r="T160" s="228">
        <v>7814</v>
      </c>
      <c r="U160" s="594">
        <v>23.87</v>
      </c>
      <c r="V160" s="602">
        <v>125</v>
      </c>
      <c r="W160" s="228">
        <v>20190</v>
      </c>
      <c r="X160" s="228">
        <v>1270</v>
      </c>
      <c r="Y160" s="228">
        <v>1959</v>
      </c>
      <c r="Z160" s="595">
        <v>7.63</v>
      </c>
      <c r="AA160" s="228">
        <v>111.5</v>
      </c>
      <c r="AB160" s="228">
        <v>1293</v>
      </c>
      <c r="AC160" s="232">
        <v>14660</v>
      </c>
      <c r="AD160" s="228">
        <v>1</v>
      </c>
      <c r="AE160" s="228">
        <v>1</v>
      </c>
      <c r="AF160" s="231" t="s">
        <v>627</v>
      </c>
      <c r="AG160" s="228">
        <v>1</v>
      </c>
      <c r="AH160" s="228">
        <v>1</v>
      </c>
      <c r="AI160" s="232" t="s">
        <v>627</v>
      </c>
      <c r="AJ160" s="597" t="s">
        <v>2648</v>
      </c>
      <c r="AK160" s="235"/>
      <c r="AL160" s="235"/>
      <c r="AM160" s="233"/>
    </row>
    <row r="161" spans="1:39" ht="13.5" customHeight="1">
      <c r="A161" s="272" t="s">
        <v>379</v>
      </c>
      <c r="B161" s="235">
        <v>300</v>
      </c>
      <c r="C161" s="236">
        <v>585</v>
      </c>
      <c r="D161" s="237">
        <v>319</v>
      </c>
      <c r="E161" s="237">
        <v>23.1</v>
      </c>
      <c r="F161" s="237">
        <v>41.4</v>
      </c>
      <c r="G161" s="238">
        <v>13</v>
      </c>
      <c r="H161" s="591">
        <v>382</v>
      </c>
      <c r="I161" s="228">
        <v>502.2</v>
      </c>
      <c r="J161" s="228">
        <v>476.2</v>
      </c>
      <c r="K161" s="228" t="s">
        <v>634</v>
      </c>
      <c r="L161" s="228">
        <v>103.1</v>
      </c>
      <c r="M161" s="231">
        <v>229</v>
      </c>
      <c r="N161" s="228">
        <v>2.38</v>
      </c>
      <c r="O161" s="594">
        <v>7.94</v>
      </c>
      <c r="P161" s="239" t="s">
        <v>225</v>
      </c>
      <c r="Q161" s="231">
        <v>201</v>
      </c>
      <c r="R161" s="228">
        <v>220800</v>
      </c>
      <c r="S161" s="228">
        <v>7548</v>
      </c>
      <c r="T161" s="228">
        <v>8672</v>
      </c>
      <c r="U161" s="594">
        <v>24.05</v>
      </c>
      <c r="V161" s="231">
        <v>137.8</v>
      </c>
      <c r="W161" s="228">
        <v>22450</v>
      </c>
      <c r="X161" s="228">
        <v>1408</v>
      </c>
      <c r="Y161" s="228">
        <v>2176</v>
      </c>
      <c r="Z161" s="595">
        <v>7.67</v>
      </c>
      <c r="AA161" s="228">
        <v>121.1</v>
      </c>
      <c r="AB161" s="228">
        <v>1718</v>
      </c>
      <c r="AC161" s="232">
        <v>16550</v>
      </c>
      <c r="AD161" s="228">
        <v>1</v>
      </c>
      <c r="AE161" s="228">
        <v>1</v>
      </c>
      <c r="AF161" s="231" t="s">
        <v>627</v>
      </c>
      <c r="AG161" s="228">
        <v>1</v>
      </c>
      <c r="AH161" s="228">
        <v>1</v>
      </c>
      <c r="AI161" s="232" t="s">
        <v>627</v>
      </c>
      <c r="AJ161" s="597" t="s">
        <v>2648</v>
      </c>
      <c r="AK161" s="235"/>
      <c r="AL161" s="235"/>
      <c r="AM161" s="233"/>
    </row>
    <row r="162" spans="1:39" ht="13.5" customHeight="1">
      <c r="A162" s="272" t="s">
        <v>380</v>
      </c>
      <c r="B162" s="598">
        <v>82</v>
      </c>
      <c r="C162" s="236">
        <v>599</v>
      </c>
      <c r="D162" s="237">
        <v>178</v>
      </c>
      <c r="E162" s="237">
        <v>10</v>
      </c>
      <c r="F162" s="237">
        <v>12.8</v>
      </c>
      <c r="G162" s="238">
        <v>13</v>
      </c>
      <c r="H162" s="591">
        <v>105</v>
      </c>
      <c r="I162" s="228">
        <v>573.4</v>
      </c>
      <c r="J162" s="228">
        <v>547.4</v>
      </c>
      <c r="K162" s="228" t="s">
        <v>633</v>
      </c>
      <c r="L162" s="228">
        <v>90</v>
      </c>
      <c r="M162" s="231">
        <v>100</v>
      </c>
      <c r="N162" s="228">
        <v>1.87</v>
      </c>
      <c r="O162" s="594">
        <v>22.8</v>
      </c>
      <c r="P162" s="239" t="s">
        <v>226</v>
      </c>
      <c r="Q162" s="231">
        <v>55</v>
      </c>
      <c r="R162" s="228">
        <v>56030</v>
      </c>
      <c r="S162" s="228">
        <v>1871</v>
      </c>
      <c r="T162" s="228">
        <v>2199</v>
      </c>
      <c r="U162" s="594">
        <v>23.17</v>
      </c>
      <c r="V162" s="595">
        <v>63.4</v>
      </c>
      <c r="W162" s="228">
        <v>1209</v>
      </c>
      <c r="X162" s="228">
        <v>135.8</v>
      </c>
      <c r="Y162" s="228">
        <v>218.3</v>
      </c>
      <c r="Z162" s="595">
        <v>3.4</v>
      </c>
      <c r="AA162" s="228">
        <v>50.83</v>
      </c>
      <c r="AB162" s="228">
        <v>50.58</v>
      </c>
      <c r="AC162" s="232">
        <v>1034</v>
      </c>
      <c r="AD162" s="228">
        <v>1</v>
      </c>
      <c r="AE162" s="228">
        <v>1</v>
      </c>
      <c r="AF162" s="231" t="s">
        <v>627</v>
      </c>
      <c r="AG162" s="228">
        <v>4</v>
      </c>
      <c r="AH162" s="228">
        <v>4</v>
      </c>
      <c r="AI162" s="232" t="s">
        <v>627</v>
      </c>
      <c r="AJ162" s="597" t="s">
        <v>2648</v>
      </c>
      <c r="AK162" s="235"/>
      <c r="AL162" s="235"/>
      <c r="AM162" s="233"/>
    </row>
    <row r="163" spans="1:39" ht="13.5" customHeight="1">
      <c r="A163" s="272" t="s">
        <v>381</v>
      </c>
      <c r="B163" s="598">
        <v>92</v>
      </c>
      <c r="C163" s="236">
        <v>603</v>
      </c>
      <c r="D163" s="237">
        <v>179</v>
      </c>
      <c r="E163" s="237">
        <v>10.9</v>
      </c>
      <c r="F163" s="237">
        <v>15</v>
      </c>
      <c r="G163" s="238">
        <v>13</v>
      </c>
      <c r="H163" s="591">
        <v>117</v>
      </c>
      <c r="I163" s="228">
        <v>573</v>
      </c>
      <c r="J163" s="228">
        <v>547</v>
      </c>
      <c r="K163" s="228" t="s">
        <v>633</v>
      </c>
      <c r="L163" s="228">
        <v>90.9</v>
      </c>
      <c r="M163" s="231">
        <v>101</v>
      </c>
      <c r="N163" s="228">
        <v>1.88</v>
      </c>
      <c r="O163" s="594">
        <v>20.34</v>
      </c>
      <c r="P163" s="239" t="s">
        <v>227</v>
      </c>
      <c r="Q163" s="231">
        <v>62</v>
      </c>
      <c r="R163" s="228">
        <v>64680</v>
      </c>
      <c r="S163" s="228">
        <v>2145</v>
      </c>
      <c r="T163" s="228">
        <v>2515</v>
      </c>
      <c r="U163" s="594">
        <v>23.45</v>
      </c>
      <c r="V163" s="231">
        <v>69.44</v>
      </c>
      <c r="W163" s="228">
        <v>1441</v>
      </c>
      <c r="X163" s="600">
        <v>161</v>
      </c>
      <c r="Y163" s="228">
        <v>258.5</v>
      </c>
      <c r="Z163" s="595">
        <v>3.5</v>
      </c>
      <c r="AA163" s="228">
        <v>56.13</v>
      </c>
      <c r="AB163" s="228">
        <v>72.81</v>
      </c>
      <c r="AC163" s="232">
        <v>1239</v>
      </c>
      <c r="AD163" s="228">
        <v>1</v>
      </c>
      <c r="AE163" s="228">
        <v>1</v>
      </c>
      <c r="AF163" s="231" t="s">
        <v>627</v>
      </c>
      <c r="AG163" s="228">
        <v>4</v>
      </c>
      <c r="AH163" s="228">
        <v>4</v>
      </c>
      <c r="AI163" s="232" t="s">
        <v>627</v>
      </c>
      <c r="AJ163" s="597" t="s">
        <v>2648</v>
      </c>
      <c r="AK163" s="235"/>
      <c r="AL163" s="235"/>
      <c r="AM163" s="233"/>
    </row>
    <row r="164" spans="1:39" ht="13.5" customHeight="1">
      <c r="A164" s="272" t="s">
        <v>228</v>
      </c>
      <c r="B164" s="235">
        <v>101</v>
      </c>
      <c r="C164" s="236">
        <v>603</v>
      </c>
      <c r="D164" s="237">
        <v>228</v>
      </c>
      <c r="E164" s="237">
        <v>10.5</v>
      </c>
      <c r="F164" s="237">
        <v>14.9</v>
      </c>
      <c r="G164" s="238">
        <v>13</v>
      </c>
      <c r="H164" s="591">
        <v>130</v>
      </c>
      <c r="I164" s="228">
        <v>573.2</v>
      </c>
      <c r="J164" s="228">
        <v>547.2</v>
      </c>
      <c r="K164" s="228" t="s">
        <v>634</v>
      </c>
      <c r="L164" s="228">
        <v>94</v>
      </c>
      <c r="M164" s="231">
        <v>122</v>
      </c>
      <c r="N164" s="228">
        <v>2.07</v>
      </c>
      <c r="O164" s="594">
        <v>20.36</v>
      </c>
      <c r="P164" s="239" t="s">
        <v>2056</v>
      </c>
      <c r="Q164" s="231">
        <v>68</v>
      </c>
      <c r="R164" s="228">
        <v>76470</v>
      </c>
      <c r="S164" s="228">
        <v>2536</v>
      </c>
      <c r="T164" s="228">
        <v>2905</v>
      </c>
      <c r="U164" s="594">
        <v>24.27</v>
      </c>
      <c r="V164" s="231">
        <v>67.31</v>
      </c>
      <c r="W164" s="228">
        <v>2950</v>
      </c>
      <c r="X164" s="228">
        <v>258.8</v>
      </c>
      <c r="Y164" s="228">
        <v>404.4</v>
      </c>
      <c r="Z164" s="595">
        <v>4.77</v>
      </c>
      <c r="AA164" s="228">
        <v>55.57</v>
      </c>
      <c r="AB164" s="228">
        <v>79.88</v>
      </c>
      <c r="AC164" s="232">
        <v>2545</v>
      </c>
      <c r="AD164" s="228">
        <v>1</v>
      </c>
      <c r="AE164" s="228">
        <v>1</v>
      </c>
      <c r="AF164" s="231" t="s">
        <v>627</v>
      </c>
      <c r="AG164" s="228">
        <v>4</v>
      </c>
      <c r="AH164" s="228">
        <v>4</v>
      </c>
      <c r="AI164" s="232" t="s">
        <v>627</v>
      </c>
      <c r="AJ164" s="597" t="s">
        <v>2648</v>
      </c>
      <c r="AK164" s="235"/>
      <c r="AL164" s="235"/>
      <c r="AM164" s="233"/>
    </row>
    <row r="165" spans="1:39" ht="13.5" customHeight="1">
      <c r="A165" s="272" t="s">
        <v>229</v>
      </c>
      <c r="B165" s="235">
        <v>113</v>
      </c>
      <c r="C165" s="236">
        <v>608</v>
      </c>
      <c r="D165" s="237">
        <v>228</v>
      </c>
      <c r="E165" s="237">
        <v>11.2</v>
      </c>
      <c r="F165" s="237">
        <v>17.3</v>
      </c>
      <c r="G165" s="238">
        <v>13</v>
      </c>
      <c r="H165" s="591">
        <v>145</v>
      </c>
      <c r="I165" s="228">
        <v>573.4</v>
      </c>
      <c r="J165" s="228">
        <v>547.4</v>
      </c>
      <c r="K165" s="228" t="s">
        <v>634</v>
      </c>
      <c r="L165" s="228">
        <v>94</v>
      </c>
      <c r="M165" s="231">
        <v>122</v>
      </c>
      <c r="N165" s="228">
        <v>2.08</v>
      </c>
      <c r="O165" s="594">
        <v>18.37</v>
      </c>
      <c r="P165" s="239" t="s">
        <v>2057</v>
      </c>
      <c r="Q165" s="231">
        <v>76</v>
      </c>
      <c r="R165" s="228">
        <v>87570</v>
      </c>
      <c r="S165" s="228">
        <v>2881</v>
      </c>
      <c r="T165" s="228">
        <v>3290</v>
      </c>
      <c r="U165" s="594">
        <v>24.62</v>
      </c>
      <c r="V165" s="231">
        <v>71.99</v>
      </c>
      <c r="W165" s="228">
        <v>3425</v>
      </c>
      <c r="X165" s="228">
        <v>300.5</v>
      </c>
      <c r="Y165" s="228">
        <v>468.8</v>
      </c>
      <c r="Z165" s="595">
        <v>4.87</v>
      </c>
      <c r="AA165" s="228">
        <v>61.01</v>
      </c>
      <c r="AB165" s="228">
        <v>113.3</v>
      </c>
      <c r="AC165" s="232">
        <v>2981</v>
      </c>
      <c r="AD165" s="228">
        <v>1</v>
      </c>
      <c r="AE165" s="228">
        <v>1</v>
      </c>
      <c r="AF165" s="231" t="s">
        <v>627</v>
      </c>
      <c r="AG165" s="228">
        <v>4</v>
      </c>
      <c r="AH165" s="228">
        <v>4</v>
      </c>
      <c r="AI165" s="232" t="s">
        <v>627</v>
      </c>
      <c r="AJ165" s="597" t="s">
        <v>2648</v>
      </c>
      <c r="AK165" s="235"/>
      <c r="AL165" s="235"/>
      <c r="AM165" s="233"/>
    </row>
    <row r="166" spans="1:39" ht="13.5" customHeight="1">
      <c r="A166" s="272" t="s">
        <v>230</v>
      </c>
      <c r="B166" s="235">
        <v>125</v>
      </c>
      <c r="C166" s="236">
        <v>612</v>
      </c>
      <c r="D166" s="237">
        <v>229</v>
      </c>
      <c r="E166" s="237">
        <v>11.9</v>
      </c>
      <c r="F166" s="237">
        <v>19.6</v>
      </c>
      <c r="G166" s="238">
        <v>13</v>
      </c>
      <c r="H166" s="591">
        <v>159</v>
      </c>
      <c r="I166" s="228">
        <v>572.8</v>
      </c>
      <c r="J166" s="228">
        <v>546.8</v>
      </c>
      <c r="K166" s="228" t="s">
        <v>634</v>
      </c>
      <c r="L166" s="228">
        <v>96</v>
      </c>
      <c r="M166" s="231">
        <v>124</v>
      </c>
      <c r="N166" s="228">
        <v>2.09</v>
      </c>
      <c r="O166" s="594">
        <v>16.71</v>
      </c>
      <c r="P166" s="239" t="s">
        <v>2058</v>
      </c>
      <c r="Q166" s="231">
        <v>84</v>
      </c>
      <c r="R166" s="228">
        <v>98650</v>
      </c>
      <c r="S166" s="228">
        <v>3224</v>
      </c>
      <c r="T166" s="228">
        <v>3679</v>
      </c>
      <c r="U166" s="594">
        <v>24.86</v>
      </c>
      <c r="V166" s="231">
        <v>77.28</v>
      </c>
      <c r="W166" s="228">
        <v>3932</v>
      </c>
      <c r="X166" s="228">
        <v>343.4</v>
      </c>
      <c r="Y166" s="228">
        <v>535.6</v>
      </c>
      <c r="Z166" s="595">
        <v>4.96</v>
      </c>
      <c r="AA166" s="228">
        <v>66.37</v>
      </c>
      <c r="AB166" s="600">
        <v>156</v>
      </c>
      <c r="AC166" s="232">
        <v>3442</v>
      </c>
      <c r="AD166" s="228">
        <v>1</v>
      </c>
      <c r="AE166" s="228">
        <v>1</v>
      </c>
      <c r="AF166" s="231">
        <v>1</v>
      </c>
      <c r="AG166" s="228">
        <v>4</v>
      </c>
      <c r="AH166" s="228">
        <v>4</v>
      </c>
      <c r="AI166" s="232">
        <v>4</v>
      </c>
      <c r="AJ166" s="597" t="s">
        <v>2648</v>
      </c>
      <c r="AK166" s="235" t="s">
        <v>2648</v>
      </c>
      <c r="AL166" s="235"/>
      <c r="AM166" s="233"/>
    </row>
    <row r="167" spans="1:39" ht="13.5" customHeight="1">
      <c r="A167" s="272" t="s">
        <v>231</v>
      </c>
      <c r="B167" s="235">
        <v>140</v>
      </c>
      <c r="C167" s="236">
        <v>617</v>
      </c>
      <c r="D167" s="237">
        <v>230</v>
      </c>
      <c r="E167" s="237">
        <v>13.1</v>
      </c>
      <c r="F167" s="237">
        <v>22.2</v>
      </c>
      <c r="G167" s="238">
        <v>13</v>
      </c>
      <c r="H167" s="591">
        <v>179</v>
      </c>
      <c r="I167" s="228">
        <v>572.6</v>
      </c>
      <c r="J167" s="228">
        <v>546.6</v>
      </c>
      <c r="K167" s="228" t="s">
        <v>634</v>
      </c>
      <c r="L167" s="228">
        <v>96</v>
      </c>
      <c r="M167" s="231">
        <v>124</v>
      </c>
      <c r="N167" s="228">
        <v>2.11</v>
      </c>
      <c r="O167" s="594">
        <v>15.03</v>
      </c>
      <c r="P167" s="239" t="s">
        <v>2059</v>
      </c>
      <c r="Q167" s="231">
        <v>94</v>
      </c>
      <c r="R167" s="228">
        <v>111990</v>
      </c>
      <c r="S167" s="228">
        <v>3630</v>
      </c>
      <c r="T167" s="228">
        <v>4150</v>
      </c>
      <c r="U167" s="594">
        <v>25.05</v>
      </c>
      <c r="V167" s="231">
        <v>85.02</v>
      </c>
      <c r="W167" s="228">
        <v>4514</v>
      </c>
      <c r="X167" s="228">
        <v>392.5</v>
      </c>
      <c r="Y167" s="228">
        <v>613.1</v>
      </c>
      <c r="Z167" s="595">
        <v>5.03</v>
      </c>
      <c r="AA167" s="228">
        <v>72.71</v>
      </c>
      <c r="AB167" s="600">
        <v>220</v>
      </c>
      <c r="AC167" s="232">
        <v>3982</v>
      </c>
      <c r="AD167" s="228">
        <v>1</v>
      </c>
      <c r="AE167" s="228">
        <v>1</v>
      </c>
      <c r="AF167" s="231">
        <v>1</v>
      </c>
      <c r="AG167" s="228">
        <v>3</v>
      </c>
      <c r="AH167" s="228">
        <v>4</v>
      </c>
      <c r="AI167" s="232">
        <v>4</v>
      </c>
      <c r="AJ167" s="597" t="s">
        <v>2648</v>
      </c>
      <c r="AK167" s="235" t="s">
        <v>2648</v>
      </c>
      <c r="AL167" s="235"/>
      <c r="AM167" s="233"/>
    </row>
    <row r="168" spans="1:39" ht="13.5" customHeight="1">
      <c r="A168" s="272" t="s">
        <v>232</v>
      </c>
      <c r="B168" s="235">
        <v>153</v>
      </c>
      <c r="C168" s="236">
        <v>623</v>
      </c>
      <c r="D168" s="237">
        <v>229</v>
      </c>
      <c r="E168" s="237">
        <v>14</v>
      </c>
      <c r="F168" s="237">
        <v>24.9</v>
      </c>
      <c r="G168" s="238">
        <v>13</v>
      </c>
      <c r="H168" s="591">
        <v>196</v>
      </c>
      <c r="I168" s="228">
        <v>573.2</v>
      </c>
      <c r="J168" s="228">
        <v>547.2</v>
      </c>
      <c r="K168" s="228" t="s">
        <v>634</v>
      </c>
      <c r="L168" s="228">
        <v>94</v>
      </c>
      <c r="M168" s="231">
        <v>139</v>
      </c>
      <c r="N168" s="228">
        <v>2.12</v>
      </c>
      <c r="O168" s="594">
        <v>13.74</v>
      </c>
      <c r="P168" s="239" t="s">
        <v>2842</v>
      </c>
      <c r="Q168" s="231">
        <v>103</v>
      </c>
      <c r="R168" s="228">
        <v>125200</v>
      </c>
      <c r="S168" s="228">
        <v>4019</v>
      </c>
      <c r="T168" s="228">
        <v>4602</v>
      </c>
      <c r="U168" s="594">
        <v>25.29</v>
      </c>
      <c r="V168" s="231">
        <v>91.66</v>
      </c>
      <c r="W168" s="228">
        <v>4998</v>
      </c>
      <c r="X168" s="228">
        <v>436.5</v>
      </c>
      <c r="Y168" s="228">
        <v>682.4</v>
      </c>
      <c r="Z168" s="595">
        <v>5.05</v>
      </c>
      <c r="AA168" s="228">
        <v>79.03</v>
      </c>
      <c r="AB168" s="228">
        <v>297.5</v>
      </c>
      <c r="AC168" s="232">
        <v>4457</v>
      </c>
      <c r="AD168" s="228">
        <v>1</v>
      </c>
      <c r="AE168" s="228">
        <v>1</v>
      </c>
      <c r="AF168" s="231">
        <v>1</v>
      </c>
      <c r="AG168" s="228">
        <v>3</v>
      </c>
      <c r="AH168" s="228">
        <v>4</v>
      </c>
      <c r="AI168" s="232">
        <v>4</v>
      </c>
      <c r="AJ168" s="597" t="s">
        <v>2648</v>
      </c>
      <c r="AK168" s="235" t="s">
        <v>2648</v>
      </c>
      <c r="AL168" s="235"/>
      <c r="AM168" s="233"/>
    </row>
    <row r="169" spans="1:39" ht="13.5" customHeight="1">
      <c r="A169" s="272" t="s">
        <v>233</v>
      </c>
      <c r="B169" s="235">
        <v>155</v>
      </c>
      <c r="C169" s="236">
        <v>611</v>
      </c>
      <c r="D169" s="237">
        <v>324</v>
      </c>
      <c r="E169" s="237">
        <v>12.7</v>
      </c>
      <c r="F169" s="237">
        <v>19</v>
      </c>
      <c r="G169" s="238">
        <v>13</v>
      </c>
      <c r="H169" s="591">
        <v>197</v>
      </c>
      <c r="I169" s="228">
        <v>573</v>
      </c>
      <c r="J169" s="228">
        <v>547</v>
      </c>
      <c r="K169" s="228" t="s">
        <v>634</v>
      </c>
      <c r="L169" s="228">
        <v>96</v>
      </c>
      <c r="M169" s="231">
        <v>218</v>
      </c>
      <c r="N169" s="228">
        <v>2.47</v>
      </c>
      <c r="O169" s="594">
        <v>15.95</v>
      </c>
      <c r="P169" s="239" t="s">
        <v>2060</v>
      </c>
      <c r="Q169" s="231">
        <v>104</v>
      </c>
      <c r="R169" s="228">
        <v>129000</v>
      </c>
      <c r="S169" s="228">
        <v>4222</v>
      </c>
      <c r="T169" s="228">
        <v>4728</v>
      </c>
      <c r="U169" s="594">
        <v>25.57</v>
      </c>
      <c r="V169" s="231">
        <v>81.57</v>
      </c>
      <c r="W169" s="228">
        <v>10780</v>
      </c>
      <c r="X169" s="600">
        <v>666</v>
      </c>
      <c r="Y169" s="228">
        <v>1022</v>
      </c>
      <c r="Z169" s="595">
        <v>7.39</v>
      </c>
      <c r="AA169" s="228">
        <v>65.93</v>
      </c>
      <c r="AB169" s="228">
        <v>197.7</v>
      </c>
      <c r="AC169" s="232">
        <v>9437</v>
      </c>
      <c r="AD169" s="228">
        <v>1</v>
      </c>
      <c r="AE169" s="228">
        <v>2</v>
      </c>
      <c r="AF169" s="231">
        <v>3</v>
      </c>
      <c r="AG169" s="228">
        <v>4</v>
      </c>
      <c r="AH169" s="228">
        <v>4</v>
      </c>
      <c r="AI169" s="232">
        <v>4</v>
      </c>
      <c r="AJ169" s="597" t="s">
        <v>2648</v>
      </c>
      <c r="AK169" s="235" t="s">
        <v>2648</v>
      </c>
      <c r="AL169" s="235"/>
      <c r="AM169" s="233"/>
    </row>
    <row r="170" spans="1:39" ht="13.5" customHeight="1">
      <c r="A170" s="272" t="s">
        <v>1449</v>
      </c>
      <c r="B170" s="235">
        <v>174</v>
      </c>
      <c r="C170" s="236">
        <v>616</v>
      </c>
      <c r="D170" s="237">
        <v>325</v>
      </c>
      <c r="E170" s="237">
        <v>14</v>
      </c>
      <c r="F170" s="237">
        <v>21.6</v>
      </c>
      <c r="G170" s="238">
        <v>13</v>
      </c>
      <c r="H170" s="591">
        <v>222</v>
      </c>
      <c r="I170" s="228">
        <v>572.8</v>
      </c>
      <c r="J170" s="228">
        <v>546.8</v>
      </c>
      <c r="K170" s="228" t="s">
        <v>634</v>
      </c>
      <c r="L170" s="228">
        <v>98</v>
      </c>
      <c r="M170" s="231">
        <v>220</v>
      </c>
      <c r="N170" s="228">
        <v>2.48</v>
      </c>
      <c r="O170" s="594">
        <v>14.24</v>
      </c>
      <c r="P170" s="239" t="s">
        <v>2061</v>
      </c>
      <c r="Q170" s="231">
        <v>117</v>
      </c>
      <c r="R170" s="228">
        <v>147200</v>
      </c>
      <c r="S170" s="228">
        <v>4778</v>
      </c>
      <c r="T170" s="228">
        <v>5362</v>
      </c>
      <c r="U170" s="594">
        <v>25.74</v>
      </c>
      <c r="V170" s="231">
        <v>90.28</v>
      </c>
      <c r="W170" s="228">
        <v>12370</v>
      </c>
      <c r="X170" s="600">
        <v>761</v>
      </c>
      <c r="Y170" s="228">
        <v>1170</v>
      </c>
      <c r="Z170" s="595">
        <v>7.46</v>
      </c>
      <c r="AA170" s="228">
        <v>72.43</v>
      </c>
      <c r="AB170" s="228">
        <v>283.2</v>
      </c>
      <c r="AC170" s="232">
        <v>10920</v>
      </c>
      <c r="AD170" s="228">
        <v>1</v>
      </c>
      <c r="AE170" s="228">
        <v>1</v>
      </c>
      <c r="AF170" s="231">
        <v>2</v>
      </c>
      <c r="AG170" s="228">
        <v>3</v>
      </c>
      <c r="AH170" s="228">
        <v>4</v>
      </c>
      <c r="AI170" s="232">
        <v>4</v>
      </c>
      <c r="AJ170" s="597" t="s">
        <v>2648</v>
      </c>
      <c r="AK170" s="235" t="s">
        <v>2648</v>
      </c>
      <c r="AL170" s="235"/>
      <c r="AM170" s="233"/>
    </row>
    <row r="171" spans="1:39" ht="13.5" customHeight="1">
      <c r="A171" s="272" t="s">
        <v>1450</v>
      </c>
      <c r="B171" s="235">
        <v>195</v>
      </c>
      <c r="C171" s="236">
        <v>622</v>
      </c>
      <c r="D171" s="237">
        <v>327</v>
      </c>
      <c r="E171" s="237">
        <v>15.4</v>
      </c>
      <c r="F171" s="237">
        <v>24.4</v>
      </c>
      <c r="G171" s="238">
        <v>13</v>
      </c>
      <c r="H171" s="591">
        <v>248</v>
      </c>
      <c r="I171" s="228">
        <v>573.2</v>
      </c>
      <c r="J171" s="228">
        <v>547.2</v>
      </c>
      <c r="K171" s="228" t="s">
        <v>634</v>
      </c>
      <c r="L171" s="228">
        <v>98</v>
      </c>
      <c r="M171" s="231">
        <v>222</v>
      </c>
      <c r="N171" s="594">
        <v>2.5</v>
      </c>
      <c r="O171" s="594">
        <v>12.77</v>
      </c>
      <c r="P171" s="239" t="s">
        <v>2062</v>
      </c>
      <c r="Q171" s="231">
        <v>131</v>
      </c>
      <c r="R171" s="228">
        <v>167900</v>
      </c>
      <c r="S171" s="228">
        <v>5398</v>
      </c>
      <c r="T171" s="228">
        <v>6074</v>
      </c>
      <c r="U171" s="594">
        <v>25.95</v>
      </c>
      <c r="V171" s="231">
        <v>99.83</v>
      </c>
      <c r="W171" s="228">
        <v>14240</v>
      </c>
      <c r="X171" s="600">
        <v>871</v>
      </c>
      <c r="Y171" s="228">
        <v>1340</v>
      </c>
      <c r="Z171" s="595">
        <v>7.56</v>
      </c>
      <c r="AA171" s="228">
        <v>79.43</v>
      </c>
      <c r="AB171" s="228">
        <v>400.9</v>
      </c>
      <c r="AC171" s="232">
        <v>12700</v>
      </c>
      <c r="AD171" s="228">
        <v>1</v>
      </c>
      <c r="AE171" s="228">
        <v>1</v>
      </c>
      <c r="AF171" s="231">
        <v>1</v>
      </c>
      <c r="AG171" s="228">
        <v>2</v>
      </c>
      <c r="AH171" s="228">
        <v>4</v>
      </c>
      <c r="AI171" s="232">
        <v>4</v>
      </c>
      <c r="AJ171" s="597" t="s">
        <v>2648</v>
      </c>
      <c r="AK171" s="235" t="s">
        <v>2648</v>
      </c>
      <c r="AL171" s="235"/>
      <c r="AM171" s="233"/>
    </row>
    <row r="172" spans="1:39" ht="13.5" customHeight="1">
      <c r="A172" s="272" t="s">
        <v>1451</v>
      </c>
      <c r="B172" s="235">
        <v>217</v>
      </c>
      <c r="C172" s="236">
        <v>628</v>
      </c>
      <c r="D172" s="237">
        <v>328</v>
      </c>
      <c r="E172" s="237">
        <v>16.5</v>
      </c>
      <c r="F172" s="237">
        <v>27.7</v>
      </c>
      <c r="G172" s="238">
        <v>13</v>
      </c>
      <c r="H172" s="591">
        <v>277</v>
      </c>
      <c r="I172" s="228">
        <v>572.6</v>
      </c>
      <c r="J172" s="228">
        <v>546.6</v>
      </c>
      <c r="K172" s="228" t="s">
        <v>634</v>
      </c>
      <c r="L172" s="228">
        <v>100</v>
      </c>
      <c r="M172" s="231">
        <v>222</v>
      </c>
      <c r="N172" s="228">
        <v>2.51</v>
      </c>
      <c r="O172" s="594">
        <v>11.53</v>
      </c>
      <c r="P172" s="239" t="s">
        <v>2063</v>
      </c>
      <c r="Q172" s="231">
        <v>146</v>
      </c>
      <c r="R172" s="228">
        <v>190800</v>
      </c>
      <c r="S172" s="228">
        <v>6076</v>
      </c>
      <c r="T172" s="228">
        <v>6848</v>
      </c>
      <c r="U172" s="594">
        <v>26.21</v>
      </c>
      <c r="V172" s="231">
        <v>107.7</v>
      </c>
      <c r="W172" s="228">
        <v>16310</v>
      </c>
      <c r="X172" s="600">
        <v>995</v>
      </c>
      <c r="Y172" s="228">
        <v>1531</v>
      </c>
      <c r="Z172" s="595">
        <v>7.67</v>
      </c>
      <c r="AA172" s="228">
        <v>87.13</v>
      </c>
      <c r="AB172" s="228">
        <v>564.6</v>
      </c>
      <c r="AC172" s="232">
        <v>14680</v>
      </c>
      <c r="AD172" s="228">
        <v>1</v>
      </c>
      <c r="AE172" s="228">
        <v>1</v>
      </c>
      <c r="AF172" s="231">
        <v>1</v>
      </c>
      <c r="AG172" s="228">
        <v>2</v>
      </c>
      <c r="AH172" s="228">
        <v>3</v>
      </c>
      <c r="AI172" s="232">
        <v>4</v>
      </c>
      <c r="AJ172" s="597" t="s">
        <v>2648</v>
      </c>
      <c r="AK172" s="235" t="s">
        <v>2648</v>
      </c>
      <c r="AL172" s="235"/>
      <c r="AM172" s="233"/>
    </row>
    <row r="173" spans="1:39" ht="13.5" customHeight="1">
      <c r="A173" s="272" t="s">
        <v>1452</v>
      </c>
      <c r="B173" s="235">
        <v>241</v>
      </c>
      <c r="C173" s="236">
        <v>635</v>
      </c>
      <c r="D173" s="237">
        <v>329</v>
      </c>
      <c r="E173" s="237">
        <v>17.1</v>
      </c>
      <c r="F173" s="237">
        <v>31</v>
      </c>
      <c r="G173" s="238">
        <v>13</v>
      </c>
      <c r="H173" s="591">
        <v>308</v>
      </c>
      <c r="I173" s="228">
        <v>573</v>
      </c>
      <c r="J173" s="228">
        <v>547</v>
      </c>
      <c r="K173" s="228" t="s">
        <v>634</v>
      </c>
      <c r="L173" s="228">
        <v>100</v>
      </c>
      <c r="M173" s="231">
        <v>224</v>
      </c>
      <c r="N173" s="228">
        <v>2.53</v>
      </c>
      <c r="O173" s="594">
        <v>10.62</v>
      </c>
      <c r="P173" s="239" t="s">
        <v>2064</v>
      </c>
      <c r="Q173" s="231">
        <v>162</v>
      </c>
      <c r="R173" s="228">
        <v>214200</v>
      </c>
      <c r="S173" s="228">
        <v>6746</v>
      </c>
      <c r="T173" s="228">
        <v>7605</v>
      </c>
      <c r="U173" s="594">
        <v>26.57</v>
      </c>
      <c r="V173" s="231">
        <v>112.8</v>
      </c>
      <c r="W173" s="228">
        <v>18430</v>
      </c>
      <c r="X173" s="228">
        <v>1120</v>
      </c>
      <c r="Y173" s="228">
        <v>1721</v>
      </c>
      <c r="Z173" s="595">
        <v>7.79</v>
      </c>
      <c r="AA173" s="228">
        <v>94.33</v>
      </c>
      <c r="AB173" s="228">
        <v>758.6</v>
      </c>
      <c r="AC173" s="232">
        <v>16780</v>
      </c>
      <c r="AD173" s="228">
        <v>1</v>
      </c>
      <c r="AE173" s="228">
        <v>1</v>
      </c>
      <c r="AF173" s="231">
        <v>1</v>
      </c>
      <c r="AG173" s="228">
        <v>1</v>
      </c>
      <c r="AH173" s="228">
        <v>3</v>
      </c>
      <c r="AI173" s="232">
        <v>4</v>
      </c>
      <c r="AJ173" s="597" t="s">
        <v>2648</v>
      </c>
      <c r="AK173" s="235" t="s">
        <v>2648</v>
      </c>
      <c r="AL173" s="235"/>
      <c r="AM173" s="233"/>
    </row>
    <row r="174" spans="1:39" ht="13.5" customHeight="1">
      <c r="A174" s="272" t="s">
        <v>1453</v>
      </c>
      <c r="B174" s="235">
        <v>262</v>
      </c>
      <c r="C174" s="236">
        <v>641</v>
      </c>
      <c r="D174" s="237">
        <v>327</v>
      </c>
      <c r="E174" s="237">
        <v>19</v>
      </c>
      <c r="F174" s="237">
        <v>34</v>
      </c>
      <c r="G174" s="238">
        <v>13</v>
      </c>
      <c r="H174" s="591">
        <v>333</v>
      </c>
      <c r="I174" s="228">
        <v>573</v>
      </c>
      <c r="J174" s="228">
        <v>547</v>
      </c>
      <c r="K174" s="228" t="s">
        <v>634</v>
      </c>
      <c r="L174" s="228">
        <v>102</v>
      </c>
      <c r="M174" s="231">
        <v>222</v>
      </c>
      <c r="N174" s="228">
        <v>2.53</v>
      </c>
      <c r="O174" s="594">
        <v>9.69</v>
      </c>
      <c r="P174" s="239" t="s">
        <v>2065</v>
      </c>
      <c r="Q174" s="231">
        <v>176</v>
      </c>
      <c r="R174" s="228">
        <v>235990</v>
      </c>
      <c r="S174" s="228">
        <v>7363</v>
      </c>
      <c r="T174" s="228">
        <v>8349</v>
      </c>
      <c r="U174" s="594">
        <v>26.63</v>
      </c>
      <c r="V174" s="231">
        <v>125.6</v>
      </c>
      <c r="W174" s="228">
        <v>19850</v>
      </c>
      <c r="X174" s="228">
        <v>1214</v>
      </c>
      <c r="Y174" s="228">
        <v>1871</v>
      </c>
      <c r="Z174" s="595">
        <v>7.72</v>
      </c>
      <c r="AA174" s="228">
        <v>102.2</v>
      </c>
      <c r="AB174" s="228">
        <v>998.1</v>
      </c>
      <c r="AC174" s="232">
        <v>18250</v>
      </c>
      <c r="AD174" s="228">
        <v>1</v>
      </c>
      <c r="AE174" s="228">
        <v>1</v>
      </c>
      <c r="AF174" s="231">
        <v>1</v>
      </c>
      <c r="AG174" s="228">
        <v>1</v>
      </c>
      <c r="AH174" s="228">
        <v>2</v>
      </c>
      <c r="AI174" s="232">
        <v>3</v>
      </c>
      <c r="AJ174" s="597" t="s">
        <v>2648</v>
      </c>
      <c r="AK174" s="235" t="s">
        <v>2648</v>
      </c>
      <c r="AL174" s="235"/>
      <c r="AM174" s="233"/>
    </row>
    <row r="175" spans="1:39" ht="13.5" customHeight="1">
      <c r="A175" s="272" t="s">
        <v>234</v>
      </c>
      <c r="B175" s="235">
        <v>285</v>
      </c>
      <c r="C175" s="236">
        <v>647</v>
      </c>
      <c r="D175" s="237">
        <v>329</v>
      </c>
      <c r="E175" s="237">
        <v>20.6</v>
      </c>
      <c r="F175" s="237">
        <v>37.1</v>
      </c>
      <c r="G175" s="238">
        <v>13</v>
      </c>
      <c r="H175" s="591">
        <v>361</v>
      </c>
      <c r="I175" s="228">
        <v>572.8</v>
      </c>
      <c r="J175" s="228">
        <v>546.8</v>
      </c>
      <c r="K175" s="228" t="s">
        <v>634</v>
      </c>
      <c r="L175" s="228">
        <v>104</v>
      </c>
      <c r="M175" s="231">
        <v>224</v>
      </c>
      <c r="N175" s="228">
        <v>2.55</v>
      </c>
      <c r="O175" s="594">
        <v>8.92</v>
      </c>
      <c r="P175" s="239" t="s">
        <v>2066</v>
      </c>
      <c r="Q175" s="231">
        <v>192</v>
      </c>
      <c r="R175" s="228">
        <v>260700</v>
      </c>
      <c r="S175" s="228">
        <v>8059</v>
      </c>
      <c r="T175" s="228">
        <v>9175</v>
      </c>
      <c r="U175" s="594">
        <v>26.78</v>
      </c>
      <c r="V175" s="231">
        <v>136.7</v>
      </c>
      <c r="W175" s="228">
        <v>22060</v>
      </c>
      <c r="X175" s="228">
        <v>1341</v>
      </c>
      <c r="Y175" s="228">
        <v>2071</v>
      </c>
      <c r="Z175" s="595">
        <v>7.79</v>
      </c>
      <c r="AA175" s="600">
        <v>110</v>
      </c>
      <c r="AB175" s="228">
        <v>1295</v>
      </c>
      <c r="AC175" s="232">
        <v>20480</v>
      </c>
      <c r="AD175" s="228">
        <v>1</v>
      </c>
      <c r="AE175" s="228">
        <v>1</v>
      </c>
      <c r="AF175" s="231">
        <v>1</v>
      </c>
      <c r="AG175" s="228">
        <v>1</v>
      </c>
      <c r="AH175" s="228">
        <v>1</v>
      </c>
      <c r="AI175" s="232">
        <v>2</v>
      </c>
      <c r="AJ175" s="597" t="s">
        <v>2648</v>
      </c>
      <c r="AK175" s="235" t="s">
        <v>2648</v>
      </c>
      <c r="AL175" s="235"/>
      <c r="AM175" s="233"/>
    </row>
    <row r="176" spans="1:39" ht="13.5" customHeight="1">
      <c r="A176" s="272" t="s">
        <v>235</v>
      </c>
      <c r="B176" s="235">
        <v>341</v>
      </c>
      <c r="C176" s="236">
        <v>661</v>
      </c>
      <c r="D176" s="237">
        <v>333</v>
      </c>
      <c r="E176" s="237">
        <v>24.4</v>
      </c>
      <c r="F176" s="237">
        <v>43.9</v>
      </c>
      <c r="G176" s="238">
        <v>13</v>
      </c>
      <c r="H176" s="591">
        <v>434</v>
      </c>
      <c r="I176" s="228">
        <v>573.2</v>
      </c>
      <c r="J176" s="228">
        <v>547.2</v>
      </c>
      <c r="K176" s="228" t="s">
        <v>634</v>
      </c>
      <c r="L176" s="228">
        <v>108</v>
      </c>
      <c r="M176" s="231">
        <v>228</v>
      </c>
      <c r="N176" s="228">
        <v>2.58</v>
      </c>
      <c r="O176" s="594">
        <v>7.59</v>
      </c>
      <c r="P176" s="239" t="s">
        <v>74</v>
      </c>
      <c r="Q176" s="231">
        <v>229</v>
      </c>
      <c r="R176" s="228">
        <v>318300</v>
      </c>
      <c r="S176" s="228">
        <v>9630</v>
      </c>
      <c r="T176" s="228">
        <v>11070</v>
      </c>
      <c r="U176" s="594">
        <v>27.09</v>
      </c>
      <c r="V176" s="231">
        <v>163.4</v>
      </c>
      <c r="W176" s="228">
        <v>27090</v>
      </c>
      <c r="X176" s="228">
        <v>1627</v>
      </c>
      <c r="Y176" s="228">
        <v>2522</v>
      </c>
      <c r="Z176" s="595">
        <v>7.9</v>
      </c>
      <c r="AA176" s="228">
        <v>127.4</v>
      </c>
      <c r="AB176" s="228">
        <v>2153</v>
      </c>
      <c r="AC176" s="232">
        <v>25720</v>
      </c>
      <c r="AD176" s="228">
        <v>1</v>
      </c>
      <c r="AE176" s="228">
        <v>1</v>
      </c>
      <c r="AF176" s="231">
        <v>1</v>
      </c>
      <c r="AG176" s="228">
        <v>1</v>
      </c>
      <c r="AH176" s="228">
        <v>1</v>
      </c>
      <c r="AI176" s="232">
        <v>1</v>
      </c>
      <c r="AJ176" s="597" t="s">
        <v>2648</v>
      </c>
      <c r="AK176" s="235" t="s">
        <v>2648</v>
      </c>
      <c r="AL176" s="235"/>
      <c r="AM176" s="233"/>
    </row>
    <row r="177" spans="1:39" ht="13.5" customHeight="1">
      <c r="A177" s="272" t="s">
        <v>236</v>
      </c>
      <c r="B177" s="235">
        <v>415</v>
      </c>
      <c r="C177" s="236">
        <v>679</v>
      </c>
      <c r="D177" s="237">
        <v>338</v>
      </c>
      <c r="E177" s="237">
        <v>29.5</v>
      </c>
      <c r="F177" s="237">
        <v>53.1</v>
      </c>
      <c r="G177" s="238">
        <v>13</v>
      </c>
      <c r="H177" s="591">
        <v>529</v>
      </c>
      <c r="I177" s="228">
        <v>572.8</v>
      </c>
      <c r="J177" s="228">
        <v>546.8</v>
      </c>
      <c r="K177" s="228" t="s">
        <v>634</v>
      </c>
      <c r="L177" s="228">
        <v>114</v>
      </c>
      <c r="M177" s="231">
        <v>232</v>
      </c>
      <c r="N177" s="228">
        <v>2.63</v>
      </c>
      <c r="O177" s="594">
        <v>6.33</v>
      </c>
      <c r="P177" s="239" t="s">
        <v>1649</v>
      </c>
      <c r="Q177" s="231">
        <v>279</v>
      </c>
      <c r="R177" s="228">
        <v>399800</v>
      </c>
      <c r="S177" s="228">
        <v>11780</v>
      </c>
      <c r="T177" s="228">
        <v>13690</v>
      </c>
      <c r="U177" s="594">
        <v>27.48</v>
      </c>
      <c r="V177" s="231">
        <v>199.9</v>
      </c>
      <c r="W177" s="228">
        <v>34300</v>
      </c>
      <c r="X177" s="228">
        <v>2030</v>
      </c>
      <c r="Y177" s="228">
        <v>3160</v>
      </c>
      <c r="Z177" s="595">
        <v>8.05</v>
      </c>
      <c r="AA177" s="228">
        <v>150.9</v>
      </c>
      <c r="AB177" s="228">
        <v>3824</v>
      </c>
      <c r="AC177" s="232">
        <v>33470</v>
      </c>
      <c r="AD177" s="228">
        <v>1</v>
      </c>
      <c r="AE177" s="228">
        <v>1</v>
      </c>
      <c r="AF177" s="231">
        <v>1</v>
      </c>
      <c r="AG177" s="228">
        <v>1</v>
      </c>
      <c r="AH177" s="228">
        <v>1</v>
      </c>
      <c r="AI177" s="232">
        <v>1</v>
      </c>
      <c r="AJ177" s="597" t="s">
        <v>2648</v>
      </c>
      <c r="AK177" s="235" t="s">
        <v>2648</v>
      </c>
      <c r="AL177" s="235"/>
      <c r="AM177" s="233"/>
    </row>
    <row r="178" spans="1:39" ht="13.5" customHeight="1">
      <c r="A178" s="272" t="s">
        <v>237</v>
      </c>
      <c r="B178" s="235">
        <v>455</v>
      </c>
      <c r="C178" s="236">
        <v>689</v>
      </c>
      <c r="D178" s="237">
        <v>340</v>
      </c>
      <c r="E178" s="237">
        <v>32</v>
      </c>
      <c r="F178" s="237">
        <v>57.9</v>
      </c>
      <c r="G178" s="238">
        <v>13</v>
      </c>
      <c r="H178" s="591">
        <v>579</v>
      </c>
      <c r="I178" s="228">
        <v>573.2</v>
      </c>
      <c r="J178" s="228">
        <v>547.2</v>
      </c>
      <c r="K178" s="228" t="s">
        <v>634</v>
      </c>
      <c r="L178" s="228">
        <v>116</v>
      </c>
      <c r="M178" s="231">
        <v>234</v>
      </c>
      <c r="N178" s="228">
        <v>2.65</v>
      </c>
      <c r="O178" s="594">
        <v>5.84</v>
      </c>
      <c r="P178" s="239" t="s">
        <v>585</v>
      </c>
      <c r="Q178" s="231">
        <v>306</v>
      </c>
      <c r="R178" s="228">
        <v>444520</v>
      </c>
      <c r="S178" s="228">
        <v>12903</v>
      </c>
      <c r="T178" s="228">
        <v>15093</v>
      </c>
      <c r="U178" s="594">
        <v>27.72</v>
      </c>
      <c r="V178" s="231">
        <v>218.5</v>
      </c>
      <c r="W178" s="228">
        <v>38090</v>
      </c>
      <c r="X178" s="228">
        <v>2241</v>
      </c>
      <c r="Y178" s="228">
        <v>3496</v>
      </c>
      <c r="Z178" s="595">
        <v>8.11</v>
      </c>
      <c r="AA178" s="600">
        <v>163</v>
      </c>
      <c r="AB178" s="228">
        <v>4948</v>
      </c>
      <c r="AC178" s="232">
        <v>37770</v>
      </c>
      <c r="AD178" s="228">
        <v>1</v>
      </c>
      <c r="AE178" s="228">
        <v>1</v>
      </c>
      <c r="AF178" s="231">
        <v>1</v>
      </c>
      <c r="AG178" s="228">
        <v>1</v>
      </c>
      <c r="AH178" s="228">
        <v>1</v>
      </c>
      <c r="AI178" s="232">
        <v>1</v>
      </c>
      <c r="AJ178" s="597" t="s">
        <v>2648</v>
      </c>
      <c r="AK178" s="235" t="s">
        <v>2648</v>
      </c>
      <c r="AL178" s="235"/>
      <c r="AM178" s="233"/>
    </row>
    <row r="179" spans="1:39" ht="13.5" customHeight="1">
      <c r="A179" s="272" t="s">
        <v>238</v>
      </c>
      <c r="B179" s="235">
        <v>498</v>
      </c>
      <c r="C179" s="236">
        <v>699</v>
      </c>
      <c r="D179" s="237">
        <v>343</v>
      </c>
      <c r="E179" s="237">
        <v>35.1</v>
      </c>
      <c r="F179" s="237">
        <v>63</v>
      </c>
      <c r="G179" s="238">
        <v>13</v>
      </c>
      <c r="H179" s="591">
        <v>635</v>
      </c>
      <c r="I179" s="228">
        <v>573</v>
      </c>
      <c r="J179" s="228">
        <v>547</v>
      </c>
      <c r="K179" s="228" t="s">
        <v>634</v>
      </c>
      <c r="L179" s="228">
        <v>120</v>
      </c>
      <c r="M179" s="231">
        <v>238</v>
      </c>
      <c r="N179" s="228">
        <v>2.68</v>
      </c>
      <c r="O179" s="594">
        <v>5.37</v>
      </c>
      <c r="P179" s="239" t="s">
        <v>586</v>
      </c>
      <c r="Q179" s="231">
        <v>335</v>
      </c>
      <c r="R179" s="228">
        <v>494700</v>
      </c>
      <c r="S179" s="228">
        <v>14150</v>
      </c>
      <c r="T179" s="228">
        <v>16670</v>
      </c>
      <c r="U179" s="594">
        <v>27.92</v>
      </c>
      <c r="V179" s="231">
        <v>241.1</v>
      </c>
      <c r="W179" s="228">
        <v>42580</v>
      </c>
      <c r="X179" s="228">
        <v>2483</v>
      </c>
      <c r="Y179" s="228">
        <v>3885</v>
      </c>
      <c r="Z179" s="595">
        <v>8.19</v>
      </c>
      <c r="AA179" s="228">
        <v>176.3</v>
      </c>
      <c r="AB179" s="228">
        <v>6420</v>
      </c>
      <c r="AC179" s="232">
        <v>42850</v>
      </c>
      <c r="AD179" s="228">
        <v>1</v>
      </c>
      <c r="AE179" s="228">
        <v>1</v>
      </c>
      <c r="AF179" s="231">
        <v>1</v>
      </c>
      <c r="AG179" s="228">
        <v>1</v>
      </c>
      <c r="AH179" s="228">
        <v>1</v>
      </c>
      <c r="AI179" s="232">
        <v>1</v>
      </c>
      <c r="AJ179" s="597" t="s">
        <v>2648</v>
      </c>
      <c r="AK179" s="235" t="s">
        <v>2648</v>
      </c>
      <c r="AL179" s="235"/>
      <c r="AM179" s="233"/>
    </row>
    <row r="180" spans="1:39" ht="13.5" customHeight="1">
      <c r="A180" s="272" t="s">
        <v>587</v>
      </c>
      <c r="B180" s="235">
        <v>551</v>
      </c>
      <c r="C180" s="236">
        <v>711</v>
      </c>
      <c r="D180" s="237">
        <v>347</v>
      </c>
      <c r="E180" s="237">
        <v>38.6</v>
      </c>
      <c r="F180" s="237">
        <v>69.1</v>
      </c>
      <c r="G180" s="238">
        <v>13</v>
      </c>
      <c r="H180" s="591">
        <v>702</v>
      </c>
      <c r="I180" s="228">
        <v>572.8</v>
      </c>
      <c r="J180" s="228">
        <v>546.8</v>
      </c>
      <c r="K180" s="228" t="s">
        <v>634</v>
      </c>
      <c r="L180" s="228">
        <v>122</v>
      </c>
      <c r="M180" s="231">
        <v>242</v>
      </c>
      <c r="N180" s="228">
        <v>2.71</v>
      </c>
      <c r="O180" s="594">
        <v>4.92</v>
      </c>
      <c r="P180" s="239" t="s">
        <v>588</v>
      </c>
      <c r="Q180" s="231">
        <v>370</v>
      </c>
      <c r="R180" s="228">
        <v>557510</v>
      </c>
      <c r="S180" s="228">
        <v>15682</v>
      </c>
      <c r="T180" s="228">
        <v>18599</v>
      </c>
      <c r="U180" s="594">
        <v>28.18</v>
      </c>
      <c r="V180" s="231">
        <v>267.2</v>
      </c>
      <c r="W180" s="228">
        <v>48400</v>
      </c>
      <c r="X180" s="228">
        <v>2790</v>
      </c>
      <c r="Y180" s="228">
        <v>4377</v>
      </c>
      <c r="Z180" s="595">
        <v>8.3</v>
      </c>
      <c r="AA180" s="600">
        <v>192</v>
      </c>
      <c r="AB180" s="228">
        <v>8525</v>
      </c>
      <c r="AC180" s="232">
        <v>49570</v>
      </c>
      <c r="AD180" s="228">
        <v>1</v>
      </c>
      <c r="AE180" s="228">
        <v>1</v>
      </c>
      <c r="AF180" s="231">
        <v>1</v>
      </c>
      <c r="AG180" s="228">
        <v>1</v>
      </c>
      <c r="AH180" s="228">
        <v>1</v>
      </c>
      <c r="AI180" s="232">
        <v>1</v>
      </c>
      <c r="AJ180" s="597" t="s">
        <v>2648</v>
      </c>
      <c r="AK180" s="235" t="s">
        <v>2648</v>
      </c>
      <c r="AL180" s="235"/>
      <c r="AM180" s="233"/>
    </row>
    <row r="181" spans="1:39" ht="13.5" customHeight="1">
      <c r="A181" s="272" t="s">
        <v>239</v>
      </c>
      <c r="B181" s="235">
        <v>125</v>
      </c>
      <c r="C181" s="236">
        <v>678</v>
      </c>
      <c r="D181" s="237">
        <v>253</v>
      </c>
      <c r="E181" s="237">
        <v>11.7</v>
      </c>
      <c r="F181" s="237">
        <v>16.3</v>
      </c>
      <c r="G181" s="238">
        <v>15</v>
      </c>
      <c r="H181" s="591">
        <v>160</v>
      </c>
      <c r="I181" s="228">
        <v>645.4</v>
      </c>
      <c r="J181" s="228">
        <v>615.4</v>
      </c>
      <c r="K181" s="228" t="s">
        <v>634</v>
      </c>
      <c r="L181" s="228">
        <v>100</v>
      </c>
      <c r="M181" s="231">
        <v>148</v>
      </c>
      <c r="N181" s="228">
        <v>2.32</v>
      </c>
      <c r="O181" s="594">
        <v>18.47</v>
      </c>
      <c r="P181" s="239" t="s">
        <v>589</v>
      </c>
      <c r="Q181" s="231">
        <v>84</v>
      </c>
      <c r="R181" s="228">
        <v>118480</v>
      </c>
      <c r="S181" s="228">
        <v>3495</v>
      </c>
      <c r="T181" s="228">
        <v>4009</v>
      </c>
      <c r="U181" s="594">
        <v>27.22</v>
      </c>
      <c r="V181" s="231">
        <v>84.24</v>
      </c>
      <c r="W181" s="228">
        <v>4410</v>
      </c>
      <c r="X181" s="228">
        <v>348.6</v>
      </c>
      <c r="Y181" s="228">
        <v>545.5</v>
      </c>
      <c r="Z181" s="595">
        <v>5.25</v>
      </c>
      <c r="AA181" s="228">
        <v>61.87</v>
      </c>
      <c r="AB181" s="228">
        <v>119.4</v>
      </c>
      <c r="AC181" s="232">
        <v>4816</v>
      </c>
      <c r="AD181" s="228">
        <v>1</v>
      </c>
      <c r="AE181" s="228">
        <v>1</v>
      </c>
      <c r="AF181" s="231" t="s">
        <v>627</v>
      </c>
      <c r="AG181" s="228">
        <v>4</v>
      </c>
      <c r="AH181" s="228">
        <v>4</v>
      </c>
      <c r="AI181" s="232" t="s">
        <v>627</v>
      </c>
      <c r="AJ181" s="597" t="s">
        <v>2648</v>
      </c>
      <c r="AK181" s="235"/>
      <c r="AL181" s="235"/>
      <c r="AM181" s="233"/>
    </row>
    <row r="182" spans="1:39" ht="13.5" customHeight="1">
      <c r="A182" s="272" t="s">
        <v>240</v>
      </c>
      <c r="B182" s="235">
        <v>140</v>
      </c>
      <c r="C182" s="236">
        <v>684</v>
      </c>
      <c r="D182" s="237">
        <v>254</v>
      </c>
      <c r="E182" s="237">
        <v>12.4</v>
      </c>
      <c r="F182" s="237">
        <v>18.9</v>
      </c>
      <c r="G182" s="238">
        <v>15</v>
      </c>
      <c r="H182" s="591">
        <v>179</v>
      </c>
      <c r="I182" s="228">
        <v>646.2</v>
      </c>
      <c r="J182" s="228">
        <v>616.2</v>
      </c>
      <c r="K182" s="228" t="s">
        <v>634</v>
      </c>
      <c r="L182" s="228">
        <v>100</v>
      </c>
      <c r="M182" s="231">
        <v>148</v>
      </c>
      <c r="N182" s="228">
        <v>2.33</v>
      </c>
      <c r="O182" s="594">
        <v>16.69</v>
      </c>
      <c r="P182" s="239" t="s">
        <v>445</v>
      </c>
      <c r="Q182" s="231">
        <v>94</v>
      </c>
      <c r="R182" s="228">
        <v>136070</v>
      </c>
      <c r="S182" s="228">
        <v>3979</v>
      </c>
      <c r="T182" s="228">
        <v>4549</v>
      </c>
      <c r="U182" s="594">
        <v>27.64</v>
      </c>
      <c r="V182" s="231">
        <v>90.07</v>
      </c>
      <c r="W182" s="228">
        <v>5174</v>
      </c>
      <c r="X182" s="228">
        <v>407.4</v>
      </c>
      <c r="Y182" s="228">
        <v>636.4</v>
      </c>
      <c r="Z182" s="595">
        <v>5.39</v>
      </c>
      <c r="AA182" s="228">
        <v>67.77</v>
      </c>
      <c r="AB182" s="228">
        <v>168.4</v>
      </c>
      <c r="AC182" s="232">
        <v>5709</v>
      </c>
      <c r="AD182" s="228">
        <v>1</v>
      </c>
      <c r="AE182" s="228">
        <v>1</v>
      </c>
      <c r="AF182" s="231" t="s">
        <v>627</v>
      </c>
      <c r="AG182" s="228">
        <v>4</v>
      </c>
      <c r="AH182" s="228">
        <v>4</v>
      </c>
      <c r="AI182" s="232" t="s">
        <v>627</v>
      </c>
      <c r="AJ182" s="597" t="s">
        <v>2648</v>
      </c>
      <c r="AK182" s="235"/>
      <c r="AL182" s="235"/>
      <c r="AM182" s="233"/>
    </row>
    <row r="183" spans="1:39" ht="13.5" customHeight="1">
      <c r="A183" s="272" t="s">
        <v>241</v>
      </c>
      <c r="B183" s="235">
        <v>152</v>
      </c>
      <c r="C183" s="236">
        <v>688</v>
      </c>
      <c r="D183" s="237">
        <v>254</v>
      </c>
      <c r="E183" s="237">
        <v>13.1</v>
      </c>
      <c r="F183" s="237">
        <v>21.1</v>
      </c>
      <c r="G183" s="238">
        <v>15</v>
      </c>
      <c r="H183" s="591">
        <v>194</v>
      </c>
      <c r="I183" s="228">
        <v>645.8</v>
      </c>
      <c r="J183" s="228">
        <v>615.8</v>
      </c>
      <c r="K183" s="228" t="s">
        <v>634</v>
      </c>
      <c r="L183" s="228">
        <v>102</v>
      </c>
      <c r="M183" s="231">
        <v>148</v>
      </c>
      <c r="N183" s="228">
        <v>2.34</v>
      </c>
      <c r="O183" s="594">
        <v>15.39</v>
      </c>
      <c r="P183" s="239" t="s">
        <v>446</v>
      </c>
      <c r="Q183" s="231">
        <v>102</v>
      </c>
      <c r="R183" s="228">
        <v>150600</v>
      </c>
      <c r="S183" s="228">
        <v>4378</v>
      </c>
      <c r="T183" s="228">
        <v>5002</v>
      </c>
      <c r="U183" s="594">
        <v>27.88</v>
      </c>
      <c r="V183" s="231">
        <v>95.63</v>
      </c>
      <c r="W183" s="228">
        <v>5777</v>
      </c>
      <c r="X183" s="228">
        <v>454.9</v>
      </c>
      <c r="Y183" s="228">
        <v>710.3</v>
      </c>
      <c r="Z183" s="595">
        <v>5.46</v>
      </c>
      <c r="AA183" s="228">
        <v>72.87</v>
      </c>
      <c r="AB183" s="228">
        <v>221.4</v>
      </c>
      <c r="AC183" s="232">
        <v>6408</v>
      </c>
      <c r="AD183" s="228">
        <v>1</v>
      </c>
      <c r="AE183" s="228">
        <v>1</v>
      </c>
      <c r="AF183" s="231">
        <v>1</v>
      </c>
      <c r="AG183" s="228">
        <v>4</v>
      </c>
      <c r="AH183" s="228">
        <v>4</v>
      </c>
      <c r="AI183" s="232">
        <v>4</v>
      </c>
      <c r="AJ183" s="597" t="s">
        <v>2648</v>
      </c>
      <c r="AK183" s="235" t="s">
        <v>2648</v>
      </c>
      <c r="AL183" s="235"/>
      <c r="AM183" s="233"/>
    </row>
    <row r="184" spans="1:39" ht="13.5" customHeight="1">
      <c r="A184" s="272" t="s">
        <v>242</v>
      </c>
      <c r="B184" s="235">
        <v>170</v>
      </c>
      <c r="C184" s="236">
        <v>693</v>
      </c>
      <c r="D184" s="237">
        <v>256</v>
      </c>
      <c r="E184" s="237">
        <v>14.5</v>
      </c>
      <c r="F184" s="237">
        <v>23.6</v>
      </c>
      <c r="G184" s="238">
        <v>15</v>
      </c>
      <c r="H184" s="591">
        <v>216</v>
      </c>
      <c r="I184" s="228">
        <v>645.8</v>
      </c>
      <c r="J184" s="228">
        <v>615.8</v>
      </c>
      <c r="K184" s="228" t="s">
        <v>634</v>
      </c>
      <c r="L184" s="228">
        <v>102</v>
      </c>
      <c r="M184" s="231">
        <v>150</v>
      </c>
      <c r="N184" s="228">
        <v>2.36</v>
      </c>
      <c r="O184" s="594">
        <v>13.86</v>
      </c>
      <c r="P184" s="239" t="s">
        <v>447</v>
      </c>
      <c r="Q184" s="231">
        <v>114</v>
      </c>
      <c r="R184" s="228">
        <v>169930</v>
      </c>
      <c r="S184" s="228">
        <v>4904</v>
      </c>
      <c r="T184" s="228">
        <v>5618</v>
      </c>
      <c r="U184" s="594">
        <v>28.02</v>
      </c>
      <c r="V184" s="231">
        <v>106.1</v>
      </c>
      <c r="W184" s="228">
        <v>6618</v>
      </c>
      <c r="X184" s="600">
        <v>517</v>
      </c>
      <c r="Y184" s="228">
        <v>809.3</v>
      </c>
      <c r="Z184" s="595">
        <v>5.53</v>
      </c>
      <c r="AA184" s="228">
        <v>79.27</v>
      </c>
      <c r="AB184" s="228">
        <v>306.7</v>
      </c>
      <c r="AC184" s="232">
        <v>7393</v>
      </c>
      <c r="AD184" s="228">
        <v>1</v>
      </c>
      <c r="AE184" s="228">
        <v>1</v>
      </c>
      <c r="AF184" s="231">
        <v>1</v>
      </c>
      <c r="AG184" s="228">
        <v>4</v>
      </c>
      <c r="AH184" s="228">
        <v>4</v>
      </c>
      <c r="AI184" s="232">
        <v>4</v>
      </c>
      <c r="AJ184" s="597" t="s">
        <v>2648</v>
      </c>
      <c r="AK184" s="235" t="s">
        <v>2648</v>
      </c>
      <c r="AL184" s="235"/>
      <c r="AM184" s="233"/>
    </row>
    <row r="185" spans="1:39" ht="13.5" customHeight="1">
      <c r="A185" s="272" t="s">
        <v>243</v>
      </c>
      <c r="B185" s="235">
        <v>192</v>
      </c>
      <c r="C185" s="236">
        <v>702</v>
      </c>
      <c r="D185" s="237">
        <v>254</v>
      </c>
      <c r="E185" s="237">
        <v>15.5</v>
      </c>
      <c r="F185" s="237">
        <v>27.9</v>
      </c>
      <c r="G185" s="238">
        <v>15</v>
      </c>
      <c r="H185" s="591">
        <v>244</v>
      </c>
      <c r="I185" s="228">
        <v>646.2</v>
      </c>
      <c r="J185" s="228">
        <v>616.2</v>
      </c>
      <c r="K185" s="228" t="s">
        <v>634</v>
      </c>
      <c r="L185" s="228">
        <v>104</v>
      </c>
      <c r="M185" s="231">
        <v>148</v>
      </c>
      <c r="N185" s="228">
        <v>2.36</v>
      </c>
      <c r="O185" s="594">
        <v>12.35</v>
      </c>
      <c r="P185" s="239" t="s">
        <v>448</v>
      </c>
      <c r="Q185" s="231">
        <v>129</v>
      </c>
      <c r="R185" s="228">
        <v>197900</v>
      </c>
      <c r="S185" s="228">
        <v>5639</v>
      </c>
      <c r="T185" s="228">
        <v>6457</v>
      </c>
      <c r="U185" s="594">
        <v>28.49</v>
      </c>
      <c r="V185" s="231">
        <v>114.8</v>
      </c>
      <c r="W185" s="228">
        <v>7643</v>
      </c>
      <c r="X185" s="228">
        <v>601.8</v>
      </c>
      <c r="Y185" s="600">
        <v>941</v>
      </c>
      <c r="Z185" s="595">
        <v>5.6</v>
      </c>
      <c r="AA185" s="228">
        <v>88.87</v>
      </c>
      <c r="AB185" s="228">
        <v>463.2</v>
      </c>
      <c r="AC185" s="232">
        <v>8657</v>
      </c>
      <c r="AD185" s="228">
        <v>1</v>
      </c>
      <c r="AE185" s="228">
        <v>1</v>
      </c>
      <c r="AF185" s="231">
        <v>1</v>
      </c>
      <c r="AG185" s="228">
        <v>3</v>
      </c>
      <c r="AH185" s="228">
        <v>4</v>
      </c>
      <c r="AI185" s="232">
        <v>4</v>
      </c>
      <c r="AJ185" s="597" t="s">
        <v>2648</v>
      </c>
      <c r="AK185" s="235" t="s">
        <v>2648</v>
      </c>
      <c r="AL185" s="235"/>
      <c r="AM185" s="233"/>
    </row>
    <row r="186" spans="1:39" ht="13.5" customHeight="1">
      <c r="A186" s="272" t="s">
        <v>244</v>
      </c>
      <c r="B186" s="235">
        <v>147</v>
      </c>
      <c r="C186" s="236">
        <v>753</v>
      </c>
      <c r="D186" s="237">
        <v>265</v>
      </c>
      <c r="E186" s="237">
        <v>13.2</v>
      </c>
      <c r="F186" s="237">
        <v>17</v>
      </c>
      <c r="G186" s="238">
        <v>17</v>
      </c>
      <c r="H186" s="591">
        <v>188</v>
      </c>
      <c r="I186" s="228">
        <v>719</v>
      </c>
      <c r="J186" s="228">
        <v>685</v>
      </c>
      <c r="K186" s="228" t="s">
        <v>634</v>
      </c>
      <c r="L186" s="228">
        <v>106</v>
      </c>
      <c r="M186" s="231">
        <v>160</v>
      </c>
      <c r="N186" s="228">
        <v>2.51</v>
      </c>
      <c r="O186" s="594">
        <v>17.06</v>
      </c>
      <c r="P186" s="239" t="s">
        <v>449</v>
      </c>
      <c r="Q186" s="231">
        <v>99</v>
      </c>
      <c r="R186" s="228">
        <v>166100</v>
      </c>
      <c r="S186" s="228">
        <v>4411</v>
      </c>
      <c r="T186" s="228">
        <v>5110</v>
      </c>
      <c r="U186" s="594">
        <v>29.76</v>
      </c>
      <c r="V186" s="231">
        <v>105.4</v>
      </c>
      <c r="W186" s="228">
        <v>5289</v>
      </c>
      <c r="X186" s="228">
        <v>399.2</v>
      </c>
      <c r="Y186" s="228">
        <v>630.8</v>
      </c>
      <c r="Z186" s="595">
        <v>5.31</v>
      </c>
      <c r="AA186" s="228">
        <v>67.12</v>
      </c>
      <c r="AB186" s="228">
        <v>161.5</v>
      </c>
      <c r="AC186" s="232">
        <v>7141</v>
      </c>
      <c r="AD186" s="228">
        <v>1</v>
      </c>
      <c r="AE186" s="228">
        <v>1</v>
      </c>
      <c r="AF186" s="231" t="s">
        <v>627</v>
      </c>
      <c r="AG186" s="228">
        <v>4</v>
      </c>
      <c r="AH186" s="228">
        <v>4</v>
      </c>
      <c r="AI186" s="232" t="s">
        <v>627</v>
      </c>
      <c r="AJ186" s="597" t="s">
        <v>2648</v>
      </c>
      <c r="AK186" s="235"/>
      <c r="AL186" s="235"/>
      <c r="AM186" s="233"/>
    </row>
    <row r="187" spans="1:39" ht="13.5" customHeight="1">
      <c r="A187" s="272" t="s">
        <v>245</v>
      </c>
      <c r="B187" s="235">
        <v>161</v>
      </c>
      <c r="C187" s="236">
        <v>758</v>
      </c>
      <c r="D187" s="237">
        <v>266</v>
      </c>
      <c r="E187" s="237">
        <v>13.8</v>
      </c>
      <c r="F187" s="237">
        <v>19.3</v>
      </c>
      <c r="G187" s="238">
        <v>17</v>
      </c>
      <c r="H187" s="591">
        <v>205</v>
      </c>
      <c r="I187" s="228">
        <v>719.4</v>
      </c>
      <c r="J187" s="228">
        <v>685.4</v>
      </c>
      <c r="K187" s="228" t="s">
        <v>634</v>
      </c>
      <c r="L187" s="228">
        <v>106</v>
      </c>
      <c r="M187" s="231">
        <v>160</v>
      </c>
      <c r="N187" s="228">
        <v>2.52</v>
      </c>
      <c r="O187" s="594">
        <v>15.72</v>
      </c>
      <c r="P187" s="239" t="s">
        <v>450</v>
      </c>
      <c r="Q187" s="231">
        <v>108</v>
      </c>
      <c r="R187" s="228">
        <v>186060</v>
      </c>
      <c r="S187" s="228">
        <v>4909</v>
      </c>
      <c r="T187" s="228">
        <v>5666</v>
      </c>
      <c r="U187" s="594">
        <v>30.17</v>
      </c>
      <c r="V187" s="602">
        <v>111</v>
      </c>
      <c r="W187" s="228">
        <v>6070</v>
      </c>
      <c r="X187" s="228">
        <v>456.6</v>
      </c>
      <c r="Y187" s="228">
        <v>719.7</v>
      </c>
      <c r="Z187" s="595">
        <v>5.45</v>
      </c>
      <c r="AA187" s="228">
        <v>72.32</v>
      </c>
      <c r="AB187" s="228">
        <v>211.7</v>
      </c>
      <c r="AC187" s="232">
        <v>8259</v>
      </c>
      <c r="AD187" s="228">
        <v>1</v>
      </c>
      <c r="AE187" s="228">
        <v>1</v>
      </c>
      <c r="AF187" s="231">
        <v>1</v>
      </c>
      <c r="AG187" s="228">
        <v>4</v>
      </c>
      <c r="AH187" s="228">
        <v>4</v>
      </c>
      <c r="AI187" s="232">
        <v>4</v>
      </c>
      <c r="AJ187" s="597" t="s">
        <v>2648</v>
      </c>
      <c r="AK187" s="235" t="s">
        <v>2648</v>
      </c>
      <c r="AL187" s="235"/>
      <c r="AM187" s="233"/>
    </row>
    <row r="188" spans="1:39" ht="13.5" customHeight="1">
      <c r="A188" s="272" t="s">
        <v>246</v>
      </c>
      <c r="B188" s="235">
        <v>173</v>
      </c>
      <c r="C188" s="236">
        <v>762</v>
      </c>
      <c r="D188" s="237">
        <v>267</v>
      </c>
      <c r="E188" s="237">
        <v>14.4</v>
      </c>
      <c r="F188" s="237">
        <v>21.6</v>
      </c>
      <c r="G188" s="238">
        <v>17</v>
      </c>
      <c r="H188" s="591">
        <v>221</v>
      </c>
      <c r="I188" s="228">
        <v>718.8</v>
      </c>
      <c r="J188" s="228">
        <v>684.8</v>
      </c>
      <c r="K188" s="228" t="s">
        <v>634</v>
      </c>
      <c r="L188" s="228">
        <v>106</v>
      </c>
      <c r="M188" s="231">
        <v>162</v>
      </c>
      <c r="N188" s="228">
        <v>2.53</v>
      </c>
      <c r="O188" s="594">
        <v>14.58</v>
      </c>
      <c r="P188" s="239" t="s">
        <v>451</v>
      </c>
      <c r="Q188" s="231">
        <v>116</v>
      </c>
      <c r="R188" s="228">
        <v>205800</v>
      </c>
      <c r="S188" s="228">
        <v>5402</v>
      </c>
      <c r="T188" s="228">
        <v>6218</v>
      </c>
      <c r="U188" s="594">
        <v>30.49</v>
      </c>
      <c r="V188" s="231">
        <v>116.4</v>
      </c>
      <c r="W188" s="228">
        <v>6873</v>
      </c>
      <c r="X188" s="228">
        <v>514.9</v>
      </c>
      <c r="Y188" s="228">
        <v>809.9</v>
      </c>
      <c r="Z188" s="595">
        <v>5.57</v>
      </c>
      <c r="AA188" s="228">
        <v>77.52</v>
      </c>
      <c r="AB188" s="228">
        <v>273.6</v>
      </c>
      <c r="AC188" s="232">
        <v>9391</v>
      </c>
      <c r="AD188" s="228">
        <v>1</v>
      </c>
      <c r="AE188" s="228">
        <v>1</v>
      </c>
      <c r="AF188" s="231">
        <v>1</v>
      </c>
      <c r="AG188" s="228">
        <v>4</v>
      </c>
      <c r="AH188" s="228">
        <v>4</v>
      </c>
      <c r="AI188" s="232">
        <v>4</v>
      </c>
      <c r="AJ188" s="597" t="s">
        <v>2648</v>
      </c>
      <c r="AK188" s="235" t="s">
        <v>2648</v>
      </c>
      <c r="AL188" s="235"/>
      <c r="AM188" s="233"/>
    </row>
    <row r="189" spans="1:39" ht="13.5" customHeight="1">
      <c r="A189" s="272" t="s">
        <v>247</v>
      </c>
      <c r="B189" s="235">
        <v>185</v>
      </c>
      <c r="C189" s="236">
        <v>766</v>
      </c>
      <c r="D189" s="237">
        <v>267</v>
      </c>
      <c r="E189" s="237">
        <v>14.9</v>
      </c>
      <c r="F189" s="237">
        <v>23.6</v>
      </c>
      <c r="G189" s="238">
        <v>17</v>
      </c>
      <c r="H189" s="591">
        <v>235</v>
      </c>
      <c r="I189" s="228">
        <v>718.8</v>
      </c>
      <c r="J189" s="228">
        <v>684.8</v>
      </c>
      <c r="K189" s="228" t="s">
        <v>634</v>
      </c>
      <c r="L189" s="228">
        <v>106</v>
      </c>
      <c r="M189" s="231">
        <v>162</v>
      </c>
      <c r="N189" s="228">
        <v>2.54</v>
      </c>
      <c r="O189" s="594">
        <v>13.74</v>
      </c>
      <c r="P189" s="239" t="s">
        <v>452</v>
      </c>
      <c r="Q189" s="231">
        <v>124</v>
      </c>
      <c r="R189" s="228">
        <v>223000</v>
      </c>
      <c r="S189" s="228">
        <v>5821</v>
      </c>
      <c r="T189" s="228">
        <v>6691</v>
      </c>
      <c r="U189" s="594">
        <v>30.76</v>
      </c>
      <c r="V189" s="231">
        <v>121.1</v>
      </c>
      <c r="W189" s="228">
        <v>7510</v>
      </c>
      <c r="X189" s="228">
        <v>562.5</v>
      </c>
      <c r="Y189" s="228">
        <v>883.9</v>
      </c>
      <c r="Z189" s="595">
        <v>5.65</v>
      </c>
      <c r="AA189" s="228">
        <v>82.02</v>
      </c>
      <c r="AB189" s="228">
        <v>336.7</v>
      </c>
      <c r="AC189" s="232">
        <v>10320</v>
      </c>
      <c r="AD189" s="228">
        <v>1</v>
      </c>
      <c r="AE189" s="228">
        <v>1</v>
      </c>
      <c r="AF189" s="231">
        <v>1</v>
      </c>
      <c r="AG189" s="228">
        <v>4</v>
      </c>
      <c r="AH189" s="228">
        <v>4</v>
      </c>
      <c r="AI189" s="232">
        <v>4</v>
      </c>
      <c r="AJ189" s="597" t="s">
        <v>2648</v>
      </c>
      <c r="AK189" s="235" t="s">
        <v>2648</v>
      </c>
      <c r="AL189" s="235"/>
      <c r="AM189" s="233"/>
    </row>
    <row r="190" spans="1:39" ht="13.5" customHeight="1">
      <c r="A190" s="272" t="s">
        <v>248</v>
      </c>
      <c r="B190" s="235">
        <v>196</v>
      </c>
      <c r="C190" s="236">
        <v>770</v>
      </c>
      <c r="D190" s="237">
        <v>268</v>
      </c>
      <c r="E190" s="237">
        <v>15.6</v>
      </c>
      <c r="F190" s="237">
        <v>25.4</v>
      </c>
      <c r="G190" s="238">
        <v>17</v>
      </c>
      <c r="H190" s="591">
        <v>251</v>
      </c>
      <c r="I190" s="228">
        <v>719.2</v>
      </c>
      <c r="J190" s="228">
        <v>685.2</v>
      </c>
      <c r="K190" s="228" t="s">
        <v>634</v>
      </c>
      <c r="L190" s="228">
        <v>108</v>
      </c>
      <c r="M190" s="231">
        <v>162</v>
      </c>
      <c r="N190" s="228">
        <v>2.55</v>
      </c>
      <c r="O190" s="594">
        <v>12.96</v>
      </c>
      <c r="P190" s="239" t="s">
        <v>2008</v>
      </c>
      <c r="Q190" s="231">
        <v>132</v>
      </c>
      <c r="R190" s="228">
        <v>240300</v>
      </c>
      <c r="S190" s="228">
        <v>6241</v>
      </c>
      <c r="T190" s="228">
        <v>7174</v>
      </c>
      <c r="U190" s="594">
        <v>30.95</v>
      </c>
      <c r="V190" s="231">
        <v>127.3</v>
      </c>
      <c r="W190" s="228">
        <v>8175</v>
      </c>
      <c r="X190" s="228">
        <v>610.1</v>
      </c>
      <c r="Y190" s="228">
        <v>958.8</v>
      </c>
      <c r="Z190" s="595">
        <v>5.71</v>
      </c>
      <c r="AA190" s="228">
        <v>86.32</v>
      </c>
      <c r="AB190" s="228">
        <v>408.9</v>
      </c>
      <c r="AC190" s="232">
        <v>11290</v>
      </c>
      <c r="AD190" s="228">
        <v>1</v>
      </c>
      <c r="AE190" s="228">
        <v>1</v>
      </c>
      <c r="AF190" s="231">
        <v>1</v>
      </c>
      <c r="AG190" s="228">
        <v>4</v>
      </c>
      <c r="AH190" s="228">
        <v>4</v>
      </c>
      <c r="AI190" s="232">
        <v>4</v>
      </c>
      <c r="AJ190" s="597" t="s">
        <v>2648</v>
      </c>
      <c r="AK190" s="235" t="s">
        <v>2648</v>
      </c>
      <c r="AL190" s="235"/>
      <c r="AM190" s="233"/>
    </row>
    <row r="191" spans="1:39" ht="13.5" customHeight="1">
      <c r="A191" s="272" t="s">
        <v>249</v>
      </c>
      <c r="B191" s="235">
        <v>220</v>
      </c>
      <c r="C191" s="236">
        <v>779</v>
      </c>
      <c r="D191" s="237">
        <v>266</v>
      </c>
      <c r="E191" s="237">
        <v>16.5</v>
      </c>
      <c r="F191" s="237">
        <v>30</v>
      </c>
      <c r="G191" s="238">
        <v>17</v>
      </c>
      <c r="H191" s="591">
        <v>281</v>
      </c>
      <c r="I191" s="228">
        <v>719</v>
      </c>
      <c r="J191" s="228">
        <v>685</v>
      </c>
      <c r="K191" s="228" t="s">
        <v>634</v>
      </c>
      <c r="L191" s="228">
        <v>108</v>
      </c>
      <c r="M191" s="231">
        <v>160</v>
      </c>
      <c r="N191" s="228">
        <v>2.56</v>
      </c>
      <c r="O191" s="594">
        <v>11.62</v>
      </c>
      <c r="P191" s="239" t="s">
        <v>2009</v>
      </c>
      <c r="Q191" s="231">
        <v>148</v>
      </c>
      <c r="R191" s="228">
        <v>278200</v>
      </c>
      <c r="S191" s="228">
        <v>7143</v>
      </c>
      <c r="T191" s="228">
        <v>8198</v>
      </c>
      <c r="U191" s="594">
        <v>31.48</v>
      </c>
      <c r="V191" s="231">
        <v>136.3</v>
      </c>
      <c r="W191" s="228">
        <v>9440</v>
      </c>
      <c r="X191" s="228">
        <v>709.9</v>
      </c>
      <c r="Y191" s="228">
        <v>1113</v>
      </c>
      <c r="Z191" s="595">
        <v>5.8</v>
      </c>
      <c r="AA191" s="228">
        <v>96.42</v>
      </c>
      <c r="AB191" s="600">
        <v>609</v>
      </c>
      <c r="AC191" s="232">
        <v>13200</v>
      </c>
      <c r="AD191" s="228">
        <v>1</v>
      </c>
      <c r="AE191" s="228">
        <v>1</v>
      </c>
      <c r="AF191" s="231">
        <v>1</v>
      </c>
      <c r="AG191" s="228">
        <v>3</v>
      </c>
      <c r="AH191" s="228">
        <v>4</v>
      </c>
      <c r="AI191" s="232">
        <v>4</v>
      </c>
      <c r="AJ191" s="597" t="s">
        <v>2648</v>
      </c>
      <c r="AK191" s="235" t="s">
        <v>2648</v>
      </c>
      <c r="AL191" s="235"/>
      <c r="AM191" s="233"/>
    </row>
    <row r="192" spans="1:39" ht="13.5" customHeight="1">
      <c r="A192" s="272" t="s">
        <v>250</v>
      </c>
      <c r="B192" s="235">
        <v>176</v>
      </c>
      <c r="C192" s="236">
        <v>835</v>
      </c>
      <c r="D192" s="237">
        <v>292</v>
      </c>
      <c r="E192" s="237">
        <v>14</v>
      </c>
      <c r="F192" s="237">
        <v>18.8</v>
      </c>
      <c r="G192" s="238">
        <v>18</v>
      </c>
      <c r="H192" s="591">
        <v>224</v>
      </c>
      <c r="I192" s="228">
        <v>797.4</v>
      </c>
      <c r="J192" s="228">
        <v>761.4</v>
      </c>
      <c r="K192" s="228" t="s">
        <v>634</v>
      </c>
      <c r="L192" s="228">
        <v>108</v>
      </c>
      <c r="M192" s="231">
        <v>186</v>
      </c>
      <c r="N192" s="228">
        <v>2.78</v>
      </c>
      <c r="O192" s="594">
        <v>15.79</v>
      </c>
      <c r="P192" s="239" t="s">
        <v>2010</v>
      </c>
      <c r="Q192" s="231">
        <v>118</v>
      </c>
      <c r="R192" s="228">
        <v>246400</v>
      </c>
      <c r="S192" s="228">
        <v>5901</v>
      </c>
      <c r="T192" s="228">
        <v>6816</v>
      </c>
      <c r="U192" s="594">
        <v>33.15</v>
      </c>
      <c r="V192" s="231">
        <v>123.8</v>
      </c>
      <c r="W192" s="228">
        <v>7823</v>
      </c>
      <c r="X192" s="228">
        <v>535.8</v>
      </c>
      <c r="Y192" s="228">
        <v>843.6</v>
      </c>
      <c r="Z192" s="595">
        <v>5.91</v>
      </c>
      <c r="AA192" s="228">
        <v>72.69</v>
      </c>
      <c r="AB192" s="228">
        <v>226.9</v>
      </c>
      <c r="AC192" s="232">
        <v>12990</v>
      </c>
      <c r="AD192" s="228">
        <v>1</v>
      </c>
      <c r="AE192" s="228">
        <v>1</v>
      </c>
      <c r="AF192" s="231" t="s">
        <v>627</v>
      </c>
      <c r="AG192" s="228">
        <v>4</v>
      </c>
      <c r="AH192" s="228">
        <v>4</v>
      </c>
      <c r="AI192" s="232" t="s">
        <v>627</v>
      </c>
      <c r="AJ192" s="597" t="s">
        <v>2648</v>
      </c>
      <c r="AK192" s="235"/>
      <c r="AL192" s="235"/>
      <c r="AM192" s="233"/>
    </row>
    <row r="193" spans="1:39" ht="13.5" customHeight="1">
      <c r="A193" s="272" t="s">
        <v>251</v>
      </c>
      <c r="B193" s="235">
        <v>193</v>
      </c>
      <c r="C193" s="236">
        <v>840</v>
      </c>
      <c r="D193" s="237">
        <v>292</v>
      </c>
      <c r="E193" s="237">
        <v>14.7</v>
      </c>
      <c r="F193" s="237">
        <v>21.7</v>
      </c>
      <c r="G193" s="238">
        <v>18</v>
      </c>
      <c r="H193" s="591">
        <v>247</v>
      </c>
      <c r="I193" s="228">
        <v>796.6</v>
      </c>
      <c r="J193" s="228">
        <v>760.6</v>
      </c>
      <c r="K193" s="228" t="s">
        <v>634</v>
      </c>
      <c r="L193" s="228">
        <v>108</v>
      </c>
      <c r="M193" s="231">
        <v>186</v>
      </c>
      <c r="N193" s="228">
        <v>2.79</v>
      </c>
      <c r="O193" s="594">
        <v>14.4</v>
      </c>
      <c r="P193" s="239" t="s">
        <v>2011</v>
      </c>
      <c r="Q193" s="231">
        <v>130</v>
      </c>
      <c r="R193" s="228">
        <v>278400</v>
      </c>
      <c r="S193" s="228">
        <v>6630</v>
      </c>
      <c r="T193" s="228">
        <v>7627</v>
      </c>
      <c r="U193" s="594">
        <v>33.6</v>
      </c>
      <c r="V193" s="231">
        <v>130.9</v>
      </c>
      <c r="W193" s="228">
        <v>9029</v>
      </c>
      <c r="X193" s="228">
        <v>618.5</v>
      </c>
      <c r="Y193" s="228">
        <v>971.3</v>
      </c>
      <c r="Z193" s="595">
        <v>6.05</v>
      </c>
      <c r="AA193" s="228">
        <v>79.19</v>
      </c>
      <c r="AB193" s="228">
        <v>309.9</v>
      </c>
      <c r="AC193" s="232">
        <v>15070</v>
      </c>
      <c r="AD193" s="228">
        <v>1</v>
      </c>
      <c r="AE193" s="228">
        <v>1</v>
      </c>
      <c r="AF193" s="231">
        <v>2</v>
      </c>
      <c r="AG193" s="228">
        <v>4</v>
      </c>
      <c r="AH193" s="228">
        <v>4</v>
      </c>
      <c r="AI193" s="232">
        <v>4</v>
      </c>
      <c r="AJ193" s="597" t="s">
        <v>2648</v>
      </c>
      <c r="AK193" s="235" t="s">
        <v>2648</v>
      </c>
      <c r="AL193" s="235"/>
      <c r="AM193" s="233"/>
    </row>
    <row r="194" spans="1:39" ht="13.5" customHeight="1">
      <c r="A194" s="272" t="s">
        <v>1301</v>
      </c>
      <c r="B194" s="235">
        <v>210</v>
      </c>
      <c r="C194" s="236">
        <v>846</v>
      </c>
      <c r="D194" s="237">
        <v>293</v>
      </c>
      <c r="E194" s="237">
        <v>15.4</v>
      </c>
      <c r="F194" s="237">
        <v>24.4</v>
      </c>
      <c r="G194" s="238">
        <v>18</v>
      </c>
      <c r="H194" s="591">
        <v>268</v>
      </c>
      <c r="I194" s="228">
        <v>797.2</v>
      </c>
      <c r="J194" s="228">
        <v>761.2</v>
      </c>
      <c r="K194" s="228" t="s">
        <v>634</v>
      </c>
      <c r="L194" s="228">
        <v>110</v>
      </c>
      <c r="M194" s="231">
        <v>188</v>
      </c>
      <c r="N194" s="594">
        <v>2.8</v>
      </c>
      <c r="O194" s="594">
        <v>13.29</v>
      </c>
      <c r="P194" s="239" t="s">
        <v>2012</v>
      </c>
      <c r="Q194" s="231">
        <v>141</v>
      </c>
      <c r="R194" s="228">
        <v>310700</v>
      </c>
      <c r="S194" s="228">
        <v>7346</v>
      </c>
      <c r="T194" s="228">
        <v>8430</v>
      </c>
      <c r="U194" s="594">
        <v>34.02</v>
      </c>
      <c r="V194" s="231">
        <v>138.1</v>
      </c>
      <c r="W194" s="228">
        <v>10260</v>
      </c>
      <c r="X194" s="228">
        <v>700.2</v>
      </c>
      <c r="Y194" s="228">
        <v>1098</v>
      </c>
      <c r="Z194" s="595">
        <v>6.18</v>
      </c>
      <c r="AA194" s="228">
        <v>85.29</v>
      </c>
      <c r="AB194" s="600">
        <v>409</v>
      </c>
      <c r="AC194" s="232">
        <v>17260</v>
      </c>
      <c r="AD194" s="228">
        <v>1</v>
      </c>
      <c r="AE194" s="228">
        <v>1</v>
      </c>
      <c r="AF194" s="231">
        <v>1</v>
      </c>
      <c r="AG194" s="228">
        <v>4</v>
      </c>
      <c r="AH194" s="228">
        <v>4</v>
      </c>
      <c r="AI194" s="232">
        <v>4</v>
      </c>
      <c r="AJ194" s="597" t="s">
        <v>2648</v>
      </c>
      <c r="AK194" s="235" t="s">
        <v>2648</v>
      </c>
      <c r="AL194" s="235"/>
      <c r="AM194" s="233"/>
    </row>
    <row r="195" spans="1:39" ht="13.5" customHeight="1">
      <c r="A195" s="272" t="s">
        <v>1302</v>
      </c>
      <c r="B195" s="235">
        <v>226</v>
      </c>
      <c r="C195" s="236">
        <v>851</v>
      </c>
      <c r="D195" s="237">
        <v>294</v>
      </c>
      <c r="E195" s="237">
        <v>16.1</v>
      </c>
      <c r="F195" s="237">
        <v>26.8</v>
      </c>
      <c r="G195" s="238">
        <v>18</v>
      </c>
      <c r="H195" s="591">
        <v>288</v>
      </c>
      <c r="I195" s="228">
        <v>797.4</v>
      </c>
      <c r="J195" s="228">
        <v>761.4</v>
      </c>
      <c r="K195" s="228" t="s">
        <v>634</v>
      </c>
      <c r="L195" s="228">
        <v>110</v>
      </c>
      <c r="M195" s="231">
        <v>188</v>
      </c>
      <c r="N195" s="228">
        <v>2.81</v>
      </c>
      <c r="O195" s="594">
        <v>12.42</v>
      </c>
      <c r="P195" s="239" t="s">
        <v>2013</v>
      </c>
      <c r="Q195" s="231">
        <v>152</v>
      </c>
      <c r="R195" s="228">
        <v>340100</v>
      </c>
      <c r="S195" s="228">
        <v>7992</v>
      </c>
      <c r="T195" s="228">
        <v>9163</v>
      </c>
      <c r="U195" s="594">
        <v>34.32</v>
      </c>
      <c r="V195" s="231">
        <v>145.1</v>
      </c>
      <c r="W195" s="228">
        <v>11380</v>
      </c>
      <c r="X195" s="228">
        <v>774.3</v>
      </c>
      <c r="Y195" s="228">
        <v>1213</v>
      </c>
      <c r="Z195" s="595">
        <v>6.28</v>
      </c>
      <c r="AA195" s="228">
        <v>90.79</v>
      </c>
      <c r="AB195" s="228">
        <v>517.5</v>
      </c>
      <c r="AC195" s="232">
        <v>19280</v>
      </c>
      <c r="AD195" s="228">
        <v>1</v>
      </c>
      <c r="AE195" s="228">
        <v>1</v>
      </c>
      <c r="AF195" s="231">
        <v>1</v>
      </c>
      <c r="AG195" s="228">
        <v>4</v>
      </c>
      <c r="AH195" s="228">
        <v>4</v>
      </c>
      <c r="AI195" s="232">
        <v>4</v>
      </c>
      <c r="AJ195" s="597" t="s">
        <v>2648</v>
      </c>
      <c r="AK195" s="235" t="s">
        <v>2648</v>
      </c>
      <c r="AL195" s="235"/>
      <c r="AM195" s="233"/>
    </row>
    <row r="196" spans="1:39" ht="13.5" customHeight="1">
      <c r="A196" s="272" t="s">
        <v>2978</v>
      </c>
      <c r="B196" s="235">
        <v>251</v>
      </c>
      <c r="C196" s="236">
        <v>859</v>
      </c>
      <c r="D196" s="237">
        <v>292</v>
      </c>
      <c r="E196" s="237">
        <v>17</v>
      </c>
      <c r="F196" s="237">
        <v>31</v>
      </c>
      <c r="G196" s="238">
        <v>18</v>
      </c>
      <c r="H196" s="591">
        <v>319</v>
      </c>
      <c r="I196" s="228">
        <v>797</v>
      </c>
      <c r="J196" s="228">
        <v>761</v>
      </c>
      <c r="K196" s="228" t="s">
        <v>634</v>
      </c>
      <c r="L196" s="228">
        <v>112</v>
      </c>
      <c r="M196" s="231">
        <v>186</v>
      </c>
      <c r="N196" s="228">
        <v>2.82</v>
      </c>
      <c r="O196" s="594">
        <v>11.25</v>
      </c>
      <c r="P196" s="239" t="s">
        <v>2014</v>
      </c>
      <c r="Q196" s="231">
        <v>169</v>
      </c>
      <c r="R196" s="228">
        <v>386500</v>
      </c>
      <c r="S196" s="228">
        <v>8999</v>
      </c>
      <c r="T196" s="228">
        <v>10304</v>
      </c>
      <c r="U196" s="594">
        <v>34.79</v>
      </c>
      <c r="V196" s="231">
        <v>154.7</v>
      </c>
      <c r="W196" s="228">
        <v>12900</v>
      </c>
      <c r="X196" s="228">
        <v>883.6</v>
      </c>
      <c r="Y196" s="228">
        <v>1383</v>
      </c>
      <c r="Z196" s="595">
        <v>6.36</v>
      </c>
      <c r="AA196" s="228">
        <v>100.1</v>
      </c>
      <c r="AB196" s="228">
        <v>737.6</v>
      </c>
      <c r="AC196" s="232">
        <v>22050</v>
      </c>
      <c r="AD196" s="228">
        <v>1</v>
      </c>
      <c r="AE196" s="228">
        <v>1</v>
      </c>
      <c r="AF196" s="231">
        <v>1</v>
      </c>
      <c r="AG196" s="228">
        <v>4</v>
      </c>
      <c r="AH196" s="228">
        <v>4</v>
      </c>
      <c r="AI196" s="232">
        <v>4</v>
      </c>
      <c r="AJ196" s="597" t="s">
        <v>2648</v>
      </c>
      <c r="AK196" s="235" t="s">
        <v>2648</v>
      </c>
      <c r="AL196" s="235"/>
      <c r="AM196" s="233"/>
    </row>
    <row r="197" spans="1:39" ht="13.5" customHeight="1">
      <c r="A197" s="272" t="s">
        <v>2979</v>
      </c>
      <c r="B197" s="235">
        <v>201</v>
      </c>
      <c r="C197" s="236">
        <v>903</v>
      </c>
      <c r="D197" s="237">
        <v>304</v>
      </c>
      <c r="E197" s="237">
        <v>15.2</v>
      </c>
      <c r="F197" s="237">
        <v>20.1</v>
      </c>
      <c r="G197" s="238">
        <v>19</v>
      </c>
      <c r="H197" s="591">
        <v>256</v>
      </c>
      <c r="I197" s="228">
        <v>862.8</v>
      </c>
      <c r="J197" s="228">
        <v>824.8</v>
      </c>
      <c r="K197" s="228" t="s">
        <v>634</v>
      </c>
      <c r="L197" s="228">
        <v>112</v>
      </c>
      <c r="M197" s="231">
        <v>198</v>
      </c>
      <c r="N197" s="228">
        <v>2.96</v>
      </c>
      <c r="O197" s="594">
        <v>14.7</v>
      </c>
      <c r="P197" s="239" t="s">
        <v>2015</v>
      </c>
      <c r="Q197" s="231">
        <v>135</v>
      </c>
      <c r="R197" s="228">
        <v>325200</v>
      </c>
      <c r="S197" s="228">
        <v>7203</v>
      </c>
      <c r="T197" s="228">
        <v>8356</v>
      </c>
      <c r="U197" s="594">
        <v>35.61</v>
      </c>
      <c r="V197" s="231">
        <v>144.9</v>
      </c>
      <c r="W197" s="228">
        <v>9442</v>
      </c>
      <c r="X197" s="228">
        <v>621.2</v>
      </c>
      <c r="Y197" s="228">
        <v>982.3</v>
      </c>
      <c r="Z197" s="595">
        <v>6.07</v>
      </c>
      <c r="AA197" s="228">
        <v>77.66</v>
      </c>
      <c r="AB197" s="600">
        <v>298</v>
      </c>
      <c r="AC197" s="232">
        <v>18340</v>
      </c>
      <c r="AD197" s="228">
        <v>1</v>
      </c>
      <c r="AE197" s="228">
        <v>1</v>
      </c>
      <c r="AF197" s="231" t="s">
        <v>627</v>
      </c>
      <c r="AG197" s="228">
        <v>4</v>
      </c>
      <c r="AH197" s="228">
        <v>4</v>
      </c>
      <c r="AI197" s="232" t="s">
        <v>627</v>
      </c>
      <c r="AJ197" s="597" t="s">
        <v>2648</v>
      </c>
      <c r="AK197" s="235"/>
      <c r="AL197" s="235"/>
      <c r="AM197" s="233"/>
    </row>
    <row r="198" spans="1:39" ht="13.5" customHeight="1">
      <c r="A198" s="272" t="s">
        <v>174</v>
      </c>
      <c r="B198" s="235">
        <v>223</v>
      </c>
      <c r="C198" s="236">
        <v>911</v>
      </c>
      <c r="D198" s="237">
        <v>304</v>
      </c>
      <c r="E198" s="237">
        <v>15.9</v>
      </c>
      <c r="F198" s="237">
        <v>23.9</v>
      </c>
      <c r="G198" s="238">
        <v>19</v>
      </c>
      <c r="H198" s="591">
        <v>285</v>
      </c>
      <c r="I198" s="228">
        <v>863.2</v>
      </c>
      <c r="J198" s="228">
        <v>825.2</v>
      </c>
      <c r="K198" s="228" t="s">
        <v>634</v>
      </c>
      <c r="L198" s="228">
        <v>112</v>
      </c>
      <c r="M198" s="231">
        <v>198</v>
      </c>
      <c r="N198" s="228">
        <v>2.97</v>
      </c>
      <c r="O198" s="594">
        <v>13.26</v>
      </c>
      <c r="P198" s="239" t="s">
        <v>2016</v>
      </c>
      <c r="Q198" s="231">
        <v>150</v>
      </c>
      <c r="R198" s="228">
        <v>376800</v>
      </c>
      <c r="S198" s="228">
        <v>8273</v>
      </c>
      <c r="T198" s="228">
        <v>9540</v>
      </c>
      <c r="U198" s="594">
        <v>36.32</v>
      </c>
      <c r="V198" s="231">
        <v>153.2</v>
      </c>
      <c r="W198" s="228">
        <v>11220</v>
      </c>
      <c r="X198" s="228">
        <v>738.5</v>
      </c>
      <c r="Y198" s="228">
        <v>1163</v>
      </c>
      <c r="Z198" s="595">
        <v>6.27</v>
      </c>
      <c r="AA198" s="228">
        <v>85.96</v>
      </c>
      <c r="AB198" s="228">
        <v>426.8</v>
      </c>
      <c r="AC198" s="232">
        <v>22020</v>
      </c>
      <c r="AD198" s="228">
        <v>1</v>
      </c>
      <c r="AE198" s="228">
        <v>1</v>
      </c>
      <c r="AF198" s="231">
        <v>2</v>
      </c>
      <c r="AG198" s="228">
        <v>4</v>
      </c>
      <c r="AH198" s="228">
        <v>4</v>
      </c>
      <c r="AI198" s="232">
        <v>4</v>
      </c>
      <c r="AJ198" s="597" t="s">
        <v>2648</v>
      </c>
      <c r="AK198" s="235" t="s">
        <v>2648</v>
      </c>
      <c r="AL198" s="235"/>
      <c r="AM198" s="233"/>
    </row>
    <row r="199" spans="1:39" ht="13.5" customHeight="1">
      <c r="A199" s="272" t="s">
        <v>175</v>
      </c>
      <c r="B199" s="235">
        <v>238</v>
      </c>
      <c r="C199" s="236">
        <v>915</v>
      </c>
      <c r="D199" s="237">
        <v>305</v>
      </c>
      <c r="E199" s="237">
        <v>16.5</v>
      </c>
      <c r="F199" s="237">
        <v>25.9</v>
      </c>
      <c r="G199" s="238">
        <v>19</v>
      </c>
      <c r="H199" s="591">
        <v>303</v>
      </c>
      <c r="I199" s="228">
        <v>863.2</v>
      </c>
      <c r="J199" s="228">
        <v>825.2</v>
      </c>
      <c r="K199" s="228" t="s">
        <v>634</v>
      </c>
      <c r="L199" s="228">
        <v>112</v>
      </c>
      <c r="M199" s="231">
        <v>200</v>
      </c>
      <c r="N199" s="228">
        <v>2.98</v>
      </c>
      <c r="O199" s="594">
        <v>12.53</v>
      </c>
      <c r="P199" s="239" t="s">
        <v>1145</v>
      </c>
      <c r="Q199" s="231">
        <v>160</v>
      </c>
      <c r="R199" s="228">
        <v>406400</v>
      </c>
      <c r="S199" s="228">
        <v>8883</v>
      </c>
      <c r="T199" s="228">
        <v>10229</v>
      </c>
      <c r="U199" s="594">
        <v>36.59</v>
      </c>
      <c r="V199" s="231">
        <v>159.6</v>
      </c>
      <c r="W199" s="228">
        <v>12290</v>
      </c>
      <c r="X199" s="228">
        <v>805.6</v>
      </c>
      <c r="Y199" s="228">
        <v>1267</v>
      </c>
      <c r="Z199" s="595">
        <v>6.36</v>
      </c>
      <c r="AA199" s="228">
        <v>90.56</v>
      </c>
      <c r="AB199" s="228">
        <v>518.8</v>
      </c>
      <c r="AC199" s="232">
        <v>24200</v>
      </c>
      <c r="AD199" s="228">
        <v>1</v>
      </c>
      <c r="AE199" s="228">
        <v>1</v>
      </c>
      <c r="AF199" s="231">
        <v>1</v>
      </c>
      <c r="AG199" s="228">
        <v>4</v>
      </c>
      <c r="AH199" s="228">
        <v>4</v>
      </c>
      <c r="AI199" s="232">
        <v>4</v>
      </c>
      <c r="AJ199" s="597" t="s">
        <v>2648</v>
      </c>
      <c r="AK199" s="235" t="s">
        <v>2648</v>
      </c>
      <c r="AL199" s="235"/>
      <c r="AM199" s="233"/>
    </row>
    <row r="200" spans="1:39" ht="13.5" customHeight="1">
      <c r="A200" s="272" t="s">
        <v>176</v>
      </c>
      <c r="B200" s="235">
        <v>253</v>
      </c>
      <c r="C200" s="236">
        <v>919</v>
      </c>
      <c r="D200" s="237">
        <v>306</v>
      </c>
      <c r="E200" s="237">
        <v>17.3</v>
      </c>
      <c r="F200" s="237">
        <v>27.9</v>
      </c>
      <c r="G200" s="238">
        <v>19</v>
      </c>
      <c r="H200" s="591">
        <v>323</v>
      </c>
      <c r="I200" s="228">
        <v>863.2</v>
      </c>
      <c r="J200" s="228">
        <v>825.2</v>
      </c>
      <c r="K200" s="228" t="s">
        <v>634</v>
      </c>
      <c r="L200" s="228">
        <v>114</v>
      </c>
      <c r="M200" s="231">
        <v>200</v>
      </c>
      <c r="N200" s="228">
        <v>2.99</v>
      </c>
      <c r="O200" s="594">
        <v>11.8</v>
      </c>
      <c r="P200" s="239" t="s">
        <v>1146</v>
      </c>
      <c r="Q200" s="231">
        <v>170</v>
      </c>
      <c r="R200" s="228">
        <v>437500</v>
      </c>
      <c r="S200" s="228">
        <v>9520</v>
      </c>
      <c r="T200" s="228">
        <v>10963</v>
      </c>
      <c r="U200" s="594">
        <v>36.79</v>
      </c>
      <c r="V200" s="231">
        <v>167.9</v>
      </c>
      <c r="W200" s="228">
        <v>13370</v>
      </c>
      <c r="X200" s="228">
        <v>873.6</v>
      </c>
      <c r="Y200" s="228">
        <v>1375</v>
      </c>
      <c r="Z200" s="595">
        <v>6.43</v>
      </c>
      <c r="AA200" s="228">
        <v>95.36</v>
      </c>
      <c r="AB200" s="228">
        <v>630.9</v>
      </c>
      <c r="AC200" s="232">
        <v>26450</v>
      </c>
      <c r="AD200" s="228">
        <v>1</v>
      </c>
      <c r="AE200" s="228">
        <v>1</v>
      </c>
      <c r="AF200" s="231">
        <v>1</v>
      </c>
      <c r="AG200" s="228">
        <v>4</v>
      </c>
      <c r="AH200" s="228">
        <v>4</v>
      </c>
      <c r="AI200" s="232">
        <v>4</v>
      </c>
      <c r="AJ200" s="597" t="s">
        <v>2648</v>
      </c>
      <c r="AK200" s="235" t="s">
        <v>2648</v>
      </c>
      <c r="AL200" s="235"/>
      <c r="AM200" s="233"/>
    </row>
    <row r="201" spans="1:39" ht="13.5" customHeight="1">
      <c r="A201" s="272" t="s">
        <v>177</v>
      </c>
      <c r="B201" s="235">
        <v>271</v>
      </c>
      <c r="C201" s="236">
        <v>923</v>
      </c>
      <c r="D201" s="237">
        <v>307</v>
      </c>
      <c r="E201" s="237">
        <v>18.4</v>
      </c>
      <c r="F201" s="237">
        <v>30</v>
      </c>
      <c r="G201" s="238">
        <v>19</v>
      </c>
      <c r="H201" s="591">
        <v>346</v>
      </c>
      <c r="I201" s="228">
        <v>863</v>
      </c>
      <c r="J201" s="228">
        <v>825</v>
      </c>
      <c r="K201" s="228" t="s">
        <v>634</v>
      </c>
      <c r="L201" s="228">
        <v>114</v>
      </c>
      <c r="M201" s="231">
        <v>202</v>
      </c>
      <c r="N201" s="594">
        <v>3</v>
      </c>
      <c r="O201" s="594">
        <v>11.06</v>
      </c>
      <c r="P201" s="239" t="s">
        <v>1147</v>
      </c>
      <c r="Q201" s="231">
        <v>182</v>
      </c>
      <c r="R201" s="228">
        <v>471600</v>
      </c>
      <c r="S201" s="228">
        <v>10218</v>
      </c>
      <c r="T201" s="228">
        <v>11783</v>
      </c>
      <c r="U201" s="594">
        <v>36.91</v>
      </c>
      <c r="V201" s="231">
        <v>178.8</v>
      </c>
      <c r="W201" s="228">
        <v>14520</v>
      </c>
      <c r="X201" s="228">
        <v>945.8</v>
      </c>
      <c r="Y201" s="228">
        <v>1491</v>
      </c>
      <c r="Z201" s="595">
        <v>6.48</v>
      </c>
      <c r="AA201" s="228">
        <v>100.7</v>
      </c>
      <c r="AB201" s="600">
        <v>775</v>
      </c>
      <c r="AC201" s="232">
        <v>28840</v>
      </c>
      <c r="AD201" s="228">
        <v>1</v>
      </c>
      <c r="AE201" s="228">
        <v>1</v>
      </c>
      <c r="AF201" s="231">
        <v>1</v>
      </c>
      <c r="AG201" s="228">
        <v>4</v>
      </c>
      <c r="AH201" s="228">
        <v>4</v>
      </c>
      <c r="AI201" s="232">
        <v>4</v>
      </c>
      <c r="AJ201" s="597" t="s">
        <v>2648</v>
      </c>
      <c r="AK201" s="235" t="s">
        <v>2648</v>
      </c>
      <c r="AL201" s="235"/>
      <c r="AM201" s="233"/>
    </row>
    <row r="202" spans="1:39" ht="13.5" customHeight="1">
      <c r="A202" s="272" t="s">
        <v>178</v>
      </c>
      <c r="B202" s="235">
        <v>289</v>
      </c>
      <c r="C202" s="236">
        <v>927</v>
      </c>
      <c r="D202" s="237">
        <v>308</v>
      </c>
      <c r="E202" s="237">
        <v>19.4</v>
      </c>
      <c r="F202" s="237">
        <v>32</v>
      </c>
      <c r="G202" s="238">
        <v>19</v>
      </c>
      <c r="H202" s="591">
        <v>368</v>
      </c>
      <c r="I202" s="228">
        <v>863</v>
      </c>
      <c r="J202" s="228">
        <v>825</v>
      </c>
      <c r="K202" s="228" t="s">
        <v>634</v>
      </c>
      <c r="L202" s="228">
        <v>116</v>
      </c>
      <c r="M202" s="231">
        <v>202</v>
      </c>
      <c r="N202" s="228">
        <v>3.01</v>
      </c>
      <c r="O202" s="594">
        <v>10.45</v>
      </c>
      <c r="P202" s="239" t="s">
        <v>1148</v>
      </c>
      <c r="Q202" s="231">
        <v>194</v>
      </c>
      <c r="R202" s="228">
        <v>504500</v>
      </c>
      <c r="S202" s="228">
        <v>10884</v>
      </c>
      <c r="T202" s="228">
        <v>12566</v>
      </c>
      <c r="U202" s="594">
        <v>37.04</v>
      </c>
      <c r="V202" s="231">
        <v>188.9</v>
      </c>
      <c r="W202" s="228">
        <v>15640</v>
      </c>
      <c r="X202" s="228">
        <v>1016</v>
      </c>
      <c r="Y202" s="228">
        <v>1603</v>
      </c>
      <c r="Z202" s="595">
        <v>6.52</v>
      </c>
      <c r="AA202" s="228">
        <v>105.7</v>
      </c>
      <c r="AB202" s="228">
        <v>929.8</v>
      </c>
      <c r="AC202" s="232">
        <v>31210</v>
      </c>
      <c r="AD202" s="228">
        <v>1</v>
      </c>
      <c r="AE202" s="228">
        <v>1</v>
      </c>
      <c r="AF202" s="231">
        <v>1</v>
      </c>
      <c r="AG202" s="228">
        <v>4</v>
      </c>
      <c r="AH202" s="228">
        <v>4</v>
      </c>
      <c r="AI202" s="232">
        <v>4</v>
      </c>
      <c r="AJ202" s="597" t="s">
        <v>2648</v>
      </c>
      <c r="AK202" s="235" t="s">
        <v>2648</v>
      </c>
      <c r="AL202" s="235"/>
      <c r="AM202" s="233"/>
    </row>
    <row r="203" spans="1:39" ht="13.5" customHeight="1">
      <c r="A203" s="272" t="s">
        <v>179</v>
      </c>
      <c r="B203" s="235">
        <v>313</v>
      </c>
      <c r="C203" s="236">
        <v>932</v>
      </c>
      <c r="D203" s="237">
        <v>309</v>
      </c>
      <c r="E203" s="237">
        <v>21.1</v>
      </c>
      <c r="F203" s="237">
        <v>34.5</v>
      </c>
      <c r="G203" s="238">
        <v>19</v>
      </c>
      <c r="H203" s="591">
        <v>399</v>
      </c>
      <c r="I203" s="228">
        <v>863</v>
      </c>
      <c r="J203" s="228">
        <v>825</v>
      </c>
      <c r="K203" s="228" t="s">
        <v>634</v>
      </c>
      <c r="L203" s="228">
        <v>118</v>
      </c>
      <c r="M203" s="231">
        <v>204</v>
      </c>
      <c r="N203" s="228">
        <v>3.03</v>
      </c>
      <c r="O203" s="594">
        <v>9.67</v>
      </c>
      <c r="P203" s="239" t="s">
        <v>1149</v>
      </c>
      <c r="Q203" s="231">
        <v>210</v>
      </c>
      <c r="R203" s="228">
        <v>548200</v>
      </c>
      <c r="S203" s="228">
        <v>11765</v>
      </c>
      <c r="T203" s="228">
        <v>13629</v>
      </c>
      <c r="U203" s="594">
        <v>37.1</v>
      </c>
      <c r="V203" s="231">
        <v>205.6</v>
      </c>
      <c r="W203" s="228">
        <v>17040</v>
      </c>
      <c r="X203" s="228">
        <v>1103</v>
      </c>
      <c r="Y203" s="228">
        <v>1748</v>
      </c>
      <c r="Z203" s="595">
        <v>6.54</v>
      </c>
      <c r="AA203" s="228">
        <v>112.4</v>
      </c>
      <c r="AB203" s="228">
        <v>1171</v>
      </c>
      <c r="AC203" s="232">
        <v>34160</v>
      </c>
      <c r="AD203" s="228">
        <v>1</v>
      </c>
      <c r="AE203" s="228">
        <v>1</v>
      </c>
      <c r="AF203" s="231">
        <v>1</v>
      </c>
      <c r="AG203" s="228">
        <v>3</v>
      </c>
      <c r="AH203" s="228">
        <v>4</v>
      </c>
      <c r="AI203" s="232">
        <v>4</v>
      </c>
      <c r="AJ203" s="597" t="s">
        <v>2648</v>
      </c>
      <c r="AK203" s="235" t="s">
        <v>2648</v>
      </c>
      <c r="AL203" s="235"/>
      <c r="AM203" s="233"/>
    </row>
    <row r="204" spans="1:39" ht="13.5" customHeight="1">
      <c r="A204" s="272" t="s">
        <v>180</v>
      </c>
      <c r="B204" s="235">
        <v>342</v>
      </c>
      <c r="C204" s="236">
        <v>912</v>
      </c>
      <c r="D204" s="237">
        <v>418</v>
      </c>
      <c r="E204" s="237">
        <v>19.3</v>
      </c>
      <c r="F204" s="237">
        <v>32</v>
      </c>
      <c r="G204" s="238">
        <v>24</v>
      </c>
      <c r="H204" s="591">
        <v>436</v>
      </c>
      <c r="I204" s="228">
        <v>848</v>
      </c>
      <c r="J204" s="228">
        <v>800</v>
      </c>
      <c r="K204" s="228" t="s">
        <v>634</v>
      </c>
      <c r="L204" s="228">
        <v>126</v>
      </c>
      <c r="M204" s="231">
        <v>312</v>
      </c>
      <c r="N204" s="228">
        <v>3.42</v>
      </c>
      <c r="O204" s="594">
        <v>9.98</v>
      </c>
      <c r="P204" s="239" t="s">
        <v>1150</v>
      </c>
      <c r="Q204" s="231">
        <v>230</v>
      </c>
      <c r="R204" s="228">
        <v>624900</v>
      </c>
      <c r="S204" s="228">
        <v>13700</v>
      </c>
      <c r="T204" s="228">
        <v>15450</v>
      </c>
      <c r="U204" s="594">
        <v>37.85</v>
      </c>
      <c r="V204" s="231">
        <v>190.1</v>
      </c>
      <c r="W204" s="228">
        <v>39010</v>
      </c>
      <c r="X204" s="228">
        <v>1867</v>
      </c>
      <c r="Y204" s="228">
        <v>2882</v>
      </c>
      <c r="Z204" s="595">
        <v>9.46</v>
      </c>
      <c r="AA204" s="228">
        <v>111.4</v>
      </c>
      <c r="AB204" s="228">
        <v>1193</v>
      </c>
      <c r="AC204" s="232">
        <v>75410</v>
      </c>
      <c r="AD204" s="228">
        <v>1</v>
      </c>
      <c r="AE204" s="228">
        <v>1</v>
      </c>
      <c r="AF204" s="231">
        <v>1</v>
      </c>
      <c r="AG204" s="228">
        <v>3</v>
      </c>
      <c r="AH204" s="228">
        <v>4</v>
      </c>
      <c r="AI204" s="232">
        <v>4</v>
      </c>
      <c r="AJ204" s="597" t="s">
        <v>2648</v>
      </c>
      <c r="AK204" s="235" t="s">
        <v>2648</v>
      </c>
      <c r="AL204" s="235"/>
      <c r="AM204" s="233"/>
    </row>
    <row r="205" spans="1:39" ht="13.5" customHeight="1">
      <c r="A205" s="272" t="s">
        <v>181</v>
      </c>
      <c r="B205" s="235">
        <v>365</v>
      </c>
      <c r="C205" s="236">
        <v>916</v>
      </c>
      <c r="D205" s="237">
        <v>419</v>
      </c>
      <c r="E205" s="237">
        <v>20.3</v>
      </c>
      <c r="F205" s="237">
        <v>34.3</v>
      </c>
      <c r="G205" s="238">
        <v>24</v>
      </c>
      <c r="H205" s="591">
        <v>465</v>
      </c>
      <c r="I205" s="228">
        <v>847.4</v>
      </c>
      <c r="J205" s="228">
        <v>799.4</v>
      </c>
      <c r="K205" s="228" t="s">
        <v>634</v>
      </c>
      <c r="L205" s="228">
        <v>128</v>
      </c>
      <c r="M205" s="231">
        <v>314</v>
      </c>
      <c r="N205" s="228">
        <v>3.43</v>
      </c>
      <c r="O205" s="594">
        <v>9.4</v>
      </c>
      <c r="P205" s="239" t="s">
        <v>1151</v>
      </c>
      <c r="Q205" s="231">
        <v>245</v>
      </c>
      <c r="R205" s="228">
        <v>670500</v>
      </c>
      <c r="S205" s="228">
        <v>14640</v>
      </c>
      <c r="T205" s="228">
        <v>16520</v>
      </c>
      <c r="U205" s="594">
        <v>38</v>
      </c>
      <c r="V205" s="231">
        <v>200.4</v>
      </c>
      <c r="W205" s="228">
        <v>42120</v>
      </c>
      <c r="X205" s="228">
        <v>2011</v>
      </c>
      <c r="Y205" s="228">
        <v>3106</v>
      </c>
      <c r="Z205" s="595">
        <v>9.52</v>
      </c>
      <c r="AA205" s="600">
        <v>117</v>
      </c>
      <c r="AB205" s="228">
        <v>1446</v>
      </c>
      <c r="AC205" s="232">
        <v>81730</v>
      </c>
      <c r="AD205" s="228">
        <v>1</v>
      </c>
      <c r="AE205" s="228">
        <v>1</v>
      </c>
      <c r="AF205" s="231">
        <v>1</v>
      </c>
      <c r="AG205" s="228">
        <v>3</v>
      </c>
      <c r="AH205" s="228">
        <v>4</v>
      </c>
      <c r="AI205" s="232">
        <v>4</v>
      </c>
      <c r="AJ205" s="597" t="s">
        <v>2648</v>
      </c>
      <c r="AK205" s="235" t="s">
        <v>2648</v>
      </c>
      <c r="AL205" s="235"/>
      <c r="AM205" s="233"/>
    </row>
    <row r="206" spans="1:39" ht="13.5" customHeight="1">
      <c r="A206" s="272" t="s">
        <v>182</v>
      </c>
      <c r="B206" s="235">
        <v>387</v>
      </c>
      <c r="C206" s="236">
        <v>921</v>
      </c>
      <c r="D206" s="237">
        <v>420</v>
      </c>
      <c r="E206" s="237">
        <v>21.3</v>
      </c>
      <c r="F206" s="237">
        <v>36.6</v>
      </c>
      <c r="G206" s="238">
        <v>24</v>
      </c>
      <c r="H206" s="591">
        <v>494</v>
      </c>
      <c r="I206" s="228">
        <v>847.8</v>
      </c>
      <c r="J206" s="228">
        <v>799.8</v>
      </c>
      <c r="K206" s="228" t="s">
        <v>634</v>
      </c>
      <c r="L206" s="228">
        <v>128</v>
      </c>
      <c r="M206" s="231">
        <v>314</v>
      </c>
      <c r="N206" s="228">
        <v>3.44</v>
      </c>
      <c r="O206" s="594">
        <v>8.88</v>
      </c>
      <c r="P206" s="239" t="s">
        <v>1152</v>
      </c>
      <c r="Q206" s="231">
        <v>260</v>
      </c>
      <c r="R206" s="228">
        <v>718300</v>
      </c>
      <c r="S206" s="228">
        <v>15600</v>
      </c>
      <c r="T206" s="228">
        <v>17630</v>
      </c>
      <c r="U206" s="594">
        <v>38.17</v>
      </c>
      <c r="V206" s="231">
        <v>210.9</v>
      </c>
      <c r="W206" s="228">
        <v>45280</v>
      </c>
      <c r="X206" s="228">
        <v>2156</v>
      </c>
      <c r="Y206" s="228">
        <v>3332</v>
      </c>
      <c r="Z206" s="595">
        <v>9.58</v>
      </c>
      <c r="AA206" s="228">
        <v>122.6</v>
      </c>
      <c r="AB206" s="228">
        <v>1734</v>
      </c>
      <c r="AC206" s="232">
        <v>88370</v>
      </c>
      <c r="AD206" s="228">
        <v>1</v>
      </c>
      <c r="AE206" s="228">
        <v>1</v>
      </c>
      <c r="AF206" s="231">
        <v>1</v>
      </c>
      <c r="AG206" s="228">
        <v>2</v>
      </c>
      <c r="AH206" s="228">
        <v>4</v>
      </c>
      <c r="AI206" s="232">
        <v>4</v>
      </c>
      <c r="AJ206" s="597" t="s">
        <v>2648</v>
      </c>
      <c r="AK206" s="235" t="s">
        <v>2648</v>
      </c>
      <c r="AL206" s="235"/>
      <c r="AM206" s="233"/>
    </row>
    <row r="207" spans="1:39" ht="13.5" customHeight="1">
      <c r="A207" s="272" t="s">
        <v>183</v>
      </c>
      <c r="B207" s="235">
        <v>417</v>
      </c>
      <c r="C207" s="236">
        <v>928</v>
      </c>
      <c r="D207" s="237">
        <v>422</v>
      </c>
      <c r="E207" s="237">
        <v>22.5</v>
      </c>
      <c r="F207" s="237">
        <v>39.9</v>
      </c>
      <c r="G207" s="238">
        <v>24</v>
      </c>
      <c r="H207" s="591">
        <v>532</v>
      </c>
      <c r="I207" s="228">
        <v>848.2</v>
      </c>
      <c r="J207" s="228">
        <v>800.2</v>
      </c>
      <c r="K207" s="228" t="s">
        <v>634</v>
      </c>
      <c r="L207" s="228">
        <v>130</v>
      </c>
      <c r="M207" s="231">
        <v>316</v>
      </c>
      <c r="N207" s="228">
        <v>3.46</v>
      </c>
      <c r="O207" s="594">
        <v>8.27</v>
      </c>
      <c r="P207" s="239" t="s">
        <v>2206</v>
      </c>
      <c r="Q207" s="231">
        <v>280</v>
      </c>
      <c r="R207" s="228">
        <v>787600</v>
      </c>
      <c r="S207" s="228">
        <v>16970</v>
      </c>
      <c r="T207" s="228">
        <v>19210</v>
      </c>
      <c r="U207" s="594">
        <v>38.46</v>
      </c>
      <c r="V207" s="231">
        <v>223.9</v>
      </c>
      <c r="W207" s="228">
        <v>50070</v>
      </c>
      <c r="X207" s="228">
        <v>2373</v>
      </c>
      <c r="Y207" s="228">
        <v>3668</v>
      </c>
      <c r="Z207" s="595">
        <v>9.7</v>
      </c>
      <c r="AA207" s="228">
        <v>130.4</v>
      </c>
      <c r="AB207" s="228">
        <v>2200</v>
      </c>
      <c r="AC207" s="232">
        <v>98540</v>
      </c>
      <c r="AD207" s="228">
        <v>1</v>
      </c>
      <c r="AE207" s="228">
        <v>1</v>
      </c>
      <c r="AF207" s="231">
        <v>1</v>
      </c>
      <c r="AG207" s="228">
        <v>2</v>
      </c>
      <c r="AH207" s="228">
        <v>4</v>
      </c>
      <c r="AI207" s="232">
        <v>4</v>
      </c>
      <c r="AJ207" s="597" t="s">
        <v>2648</v>
      </c>
      <c r="AK207" s="235" t="s">
        <v>2648</v>
      </c>
      <c r="AL207" s="235"/>
      <c r="AM207" s="233"/>
    </row>
    <row r="208" spans="1:39" ht="13.5" customHeight="1">
      <c r="A208" s="272" t="s">
        <v>184</v>
      </c>
      <c r="B208" s="235">
        <v>446</v>
      </c>
      <c r="C208" s="236">
        <v>933</v>
      </c>
      <c r="D208" s="237">
        <v>423</v>
      </c>
      <c r="E208" s="237">
        <v>24</v>
      </c>
      <c r="F208" s="237">
        <v>42.7</v>
      </c>
      <c r="G208" s="238">
        <v>24</v>
      </c>
      <c r="H208" s="591">
        <v>570</v>
      </c>
      <c r="I208" s="228">
        <v>847.6</v>
      </c>
      <c r="J208" s="228">
        <v>799.6</v>
      </c>
      <c r="K208" s="228" t="s">
        <v>634</v>
      </c>
      <c r="L208" s="228">
        <v>130</v>
      </c>
      <c r="M208" s="231">
        <v>318</v>
      </c>
      <c r="N208" s="228">
        <v>3.47</v>
      </c>
      <c r="O208" s="594">
        <v>7.76</v>
      </c>
      <c r="P208" s="239" t="s">
        <v>2207</v>
      </c>
      <c r="Q208" s="231">
        <v>300</v>
      </c>
      <c r="R208" s="228">
        <v>846800</v>
      </c>
      <c r="S208" s="228">
        <v>18150</v>
      </c>
      <c r="T208" s="228">
        <v>20600</v>
      </c>
      <c r="U208" s="594">
        <v>38.56</v>
      </c>
      <c r="V208" s="231">
        <v>239.1</v>
      </c>
      <c r="W208" s="228">
        <v>53980</v>
      </c>
      <c r="X208" s="228">
        <v>2552</v>
      </c>
      <c r="Y208" s="228">
        <v>3951</v>
      </c>
      <c r="Z208" s="595">
        <v>9.73</v>
      </c>
      <c r="AA208" s="228">
        <v>137.5</v>
      </c>
      <c r="AB208" s="228">
        <v>2685</v>
      </c>
      <c r="AC208" s="232">
        <v>106740</v>
      </c>
      <c r="AD208" s="228">
        <v>1</v>
      </c>
      <c r="AE208" s="228">
        <v>1</v>
      </c>
      <c r="AF208" s="231">
        <v>1</v>
      </c>
      <c r="AG208" s="228">
        <v>2</v>
      </c>
      <c r="AH208" s="228">
        <v>3</v>
      </c>
      <c r="AI208" s="232">
        <v>4</v>
      </c>
      <c r="AJ208" s="597" t="s">
        <v>2648</v>
      </c>
      <c r="AK208" s="235" t="s">
        <v>2648</v>
      </c>
      <c r="AL208" s="235"/>
      <c r="AM208" s="233"/>
    </row>
    <row r="209" spans="1:39" ht="13.5" customHeight="1">
      <c r="A209" s="272" t="s">
        <v>185</v>
      </c>
      <c r="B209" s="235">
        <v>488</v>
      </c>
      <c r="C209" s="236">
        <v>942</v>
      </c>
      <c r="D209" s="237">
        <v>422</v>
      </c>
      <c r="E209" s="237">
        <v>25.9</v>
      </c>
      <c r="F209" s="237">
        <v>47</v>
      </c>
      <c r="G209" s="238">
        <v>24</v>
      </c>
      <c r="H209" s="591">
        <v>622</v>
      </c>
      <c r="I209" s="228">
        <v>848</v>
      </c>
      <c r="J209" s="228">
        <v>800</v>
      </c>
      <c r="K209" s="228" t="s">
        <v>634</v>
      </c>
      <c r="L209" s="228">
        <v>132</v>
      </c>
      <c r="M209" s="231">
        <v>316</v>
      </c>
      <c r="N209" s="228">
        <v>3.48</v>
      </c>
      <c r="O209" s="594">
        <v>7.13</v>
      </c>
      <c r="P209" s="239" t="s">
        <v>2208</v>
      </c>
      <c r="Q209" s="231">
        <v>328</v>
      </c>
      <c r="R209" s="228">
        <v>935390</v>
      </c>
      <c r="S209" s="228">
        <v>19860</v>
      </c>
      <c r="T209" s="228">
        <v>22615</v>
      </c>
      <c r="U209" s="594">
        <v>38.8</v>
      </c>
      <c r="V209" s="231">
        <v>259.3</v>
      </c>
      <c r="W209" s="228">
        <v>59010</v>
      </c>
      <c r="X209" s="228">
        <v>2797</v>
      </c>
      <c r="Y209" s="228">
        <v>4336</v>
      </c>
      <c r="Z209" s="595">
        <v>9.75</v>
      </c>
      <c r="AA209" s="600">
        <v>148</v>
      </c>
      <c r="AB209" s="228">
        <v>3514</v>
      </c>
      <c r="AC209" s="232">
        <v>117890</v>
      </c>
      <c r="AD209" s="228">
        <v>1</v>
      </c>
      <c r="AE209" s="228">
        <v>1</v>
      </c>
      <c r="AF209" s="231">
        <v>1</v>
      </c>
      <c r="AG209" s="228">
        <v>1</v>
      </c>
      <c r="AH209" s="228">
        <v>2</v>
      </c>
      <c r="AI209" s="232">
        <v>4</v>
      </c>
      <c r="AJ209" s="597" t="s">
        <v>2648</v>
      </c>
      <c r="AK209" s="235" t="s">
        <v>2648</v>
      </c>
      <c r="AL209" s="235"/>
      <c r="AM209" s="233"/>
    </row>
    <row r="210" spans="1:39" ht="13.5" customHeight="1">
      <c r="A210" s="272" t="s">
        <v>186</v>
      </c>
      <c r="B210" s="235">
        <v>534</v>
      </c>
      <c r="C210" s="236">
        <v>950</v>
      </c>
      <c r="D210" s="237">
        <v>425</v>
      </c>
      <c r="E210" s="237">
        <v>28.4</v>
      </c>
      <c r="F210" s="237">
        <v>51.1</v>
      </c>
      <c r="G210" s="238">
        <v>24</v>
      </c>
      <c r="H210" s="591">
        <v>680</v>
      </c>
      <c r="I210" s="228">
        <v>847.8</v>
      </c>
      <c r="J210" s="228">
        <v>799.8</v>
      </c>
      <c r="K210" s="228" t="s">
        <v>634</v>
      </c>
      <c r="L210" s="228">
        <v>136</v>
      </c>
      <c r="M210" s="231">
        <v>320</v>
      </c>
      <c r="N210" s="594">
        <v>3.5</v>
      </c>
      <c r="O210" s="594">
        <v>6.56</v>
      </c>
      <c r="P210" s="239" t="s">
        <v>2209</v>
      </c>
      <c r="Q210" s="231">
        <v>359</v>
      </c>
      <c r="R210" s="228">
        <v>1031000</v>
      </c>
      <c r="S210" s="228">
        <v>21710</v>
      </c>
      <c r="T210" s="228">
        <v>24830</v>
      </c>
      <c r="U210" s="594">
        <v>38.94</v>
      </c>
      <c r="V210" s="231">
        <v>284.8</v>
      </c>
      <c r="W210" s="228">
        <v>65560</v>
      </c>
      <c r="X210" s="228">
        <v>3085</v>
      </c>
      <c r="Y210" s="228">
        <v>4796</v>
      </c>
      <c r="Z210" s="595">
        <v>9.82</v>
      </c>
      <c r="AA210" s="228">
        <v>158.7</v>
      </c>
      <c r="AB210" s="228">
        <v>4542</v>
      </c>
      <c r="AC210" s="232">
        <v>132070</v>
      </c>
      <c r="AD210" s="228">
        <v>1</v>
      </c>
      <c r="AE210" s="228">
        <v>1</v>
      </c>
      <c r="AF210" s="231">
        <v>1</v>
      </c>
      <c r="AG210" s="228">
        <v>1</v>
      </c>
      <c r="AH210" s="228">
        <v>2</v>
      </c>
      <c r="AI210" s="232">
        <v>3</v>
      </c>
      <c r="AJ210" s="597" t="s">
        <v>2648</v>
      </c>
      <c r="AK210" s="235" t="s">
        <v>2648</v>
      </c>
      <c r="AL210" s="235"/>
      <c r="AM210" s="233"/>
    </row>
    <row r="211" spans="1:39" ht="13.5" customHeight="1">
      <c r="A211" s="272" t="s">
        <v>187</v>
      </c>
      <c r="B211" s="235">
        <v>585</v>
      </c>
      <c r="C211" s="236">
        <v>960</v>
      </c>
      <c r="D211" s="237">
        <v>427</v>
      </c>
      <c r="E211" s="237">
        <v>31</v>
      </c>
      <c r="F211" s="237">
        <v>55.9</v>
      </c>
      <c r="G211" s="238">
        <v>24</v>
      </c>
      <c r="H211" s="591">
        <v>716</v>
      </c>
      <c r="I211" s="228">
        <v>848.2</v>
      </c>
      <c r="J211" s="228">
        <v>800.2</v>
      </c>
      <c r="K211" s="228" t="s">
        <v>634</v>
      </c>
      <c r="L211" s="228">
        <v>138</v>
      </c>
      <c r="M211" s="231">
        <v>322</v>
      </c>
      <c r="N211" s="228">
        <v>3.52</v>
      </c>
      <c r="O211" s="594">
        <v>6.02</v>
      </c>
      <c r="P211" s="239" t="s">
        <v>2210</v>
      </c>
      <c r="Q211" s="231">
        <v>393</v>
      </c>
      <c r="R211" s="228">
        <v>1143090</v>
      </c>
      <c r="S211" s="228">
        <v>23814</v>
      </c>
      <c r="T211" s="228">
        <v>27363</v>
      </c>
      <c r="U211" s="594">
        <v>39.16</v>
      </c>
      <c r="V211" s="602">
        <v>312</v>
      </c>
      <c r="W211" s="228">
        <v>72770</v>
      </c>
      <c r="X211" s="228">
        <v>3408</v>
      </c>
      <c r="Y211" s="228">
        <v>5310</v>
      </c>
      <c r="Z211" s="595">
        <v>9.88</v>
      </c>
      <c r="AA211" s="228">
        <v>170.9</v>
      </c>
      <c r="AB211" s="228">
        <v>5932</v>
      </c>
      <c r="AC211" s="232">
        <v>148220</v>
      </c>
      <c r="AD211" s="228">
        <v>1</v>
      </c>
      <c r="AE211" s="228">
        <v>1</v>
      </c>
      <c r="AF211" s="231">
        <v>1</v>
      </c>
      <c r="AG211" s="228">
        <v>1</v>
      </c>
      <c r="AH211" s="228">
        <v>1</v>
      </c>
      <c r="AI211" s="232">
        <v>2</v>
      </c>
      <c r="AJ211" s="597" t="s">
        <v>2648</v>
      </c>
      <c r="AK211" s="235" t="s">
        <v>2648</v>
      </c>
      <c r="AL211" s="235"/>
      <c r="AM211" s="233"/>
    </row>
    <row r="212" spans="1:39" ht="13.5" customHeight="1">
      <c r="A212" s="272" t="s">
        <v>188</v>
      </c>
      <c r="B212" s="235">
        <v>653</v>
      </c>
      <c r="C212" s="236">
        <v>972</v>
      </c>
      <c r="D212" s="237">
        <v>431</v>
      </c>
      <c r="E212" s="237">
        <v>34.5</v>
      </c>
      <c r="F212" s="237">
        <v>62</v>
      </c>
      <c r="G212" s="238">
        <v>24</v>
      </c>
      <c r="H212" s="591">
        <v>832</v>
      </c>
      <c r="I212" s="228">
        <v>848</v>
      </c>
      <c r="J212" s="228">
        <v>800</v>
      </c>
      <c r="K212" s="228" t="s">
        <v>634</v>
      </c>
      <c r="L212" s="228">
        <v>144</v>
      </c>
      <c r="M212" s="231">
        <v>320</v>
      </c>
      <c r="N212" s="228">
        <v>3.56</v>
      </c>
      <c r="O212" s="594">
        <v>5.45</v>
      </c>
      <c r="P212" s="239" t="s">
        <v>2211</v>
      </c>
      <c r="Q212" s="231">
        <v>439</v>
      </c>
      <c r="R212" s="228">
        <v>1292000</v>
      </c>
      <c r="S212" s="228">
        <v>26590</v>
      </c>
      <c r="T212" s="228">
        <v>30730</v>
      </c>
      <c r="U212" s="594">
        <v>39.41</v>
      </c>
      <c r="V212" s="231">
        <v>348.7</v>
      </c>
      <c r="W212" s="228">
        <v>83050</v>
      </c>
      <c r="X212" s="228">
        <v>3854</v>
      </c>
      <c r="Y212" s="228">
        <v>6022</v>
      </c>
      <c r="Z212" s="595">
        <v>9.99</v>
      </c>
      <c r="AA212" s="228">
        <v>186.6</v>
      </c>
      <c r="AB212" s="228">
        <v>8124</v>
      </c>
      <c r="AC212" s="232">
        <v>171280</v>
      </c>
      <c r="AD212" s="228">
        <v>1</v>
      </c>
      <c r="AE212" s="228">
        <v>1</v>
      </c>
      <c r="AF212" s="231">
        <v>1</v>
      </c>
      <c r="AG212" s="228">
        <v>1</v>
      </c>
      <c r="AH212" s="228">
        <v>1</v>
      </c>
      <c r="AI212" s="232">
        <v>1</v>
      </c>
      <c r="AJ212" s="597" t="s">
        <v>2648</v>
      </c>
      <c r="AK212" s="235" t="s">
        <v>2648</v>
      </c>
      <c r="AL212" s="235"/>
      <c r="AM212" s="233"/>
    </row>
    <row r="213" spans="1:39" ht="13.5" customHeight="1">
      <c r="A213" s="272" t="s">
        <v>1506</v>
      </c>
      <c r="B213" s="235">
        <v>784</v>
      </c>
      <c r="C213" s="236">
        <v>996</v>
      </c>
      <c r="D213" s="237">
        <v>437</v>
      </c>
      <c r="E213" s="237">
        <v>40.9</v>
      </c>
      <c r="F213" s="237">
        <v>73.9</v>
      </c>
      <c r="G213" s="238">
        <v>24</v>
      </c>
      <c r="H213" s="591">
        <v>998</v>
      </c>
      <c r="I213" s="228">
        <v>848.2</v>
      </c>
      <c r="J213" s="228">
        <v>800.2</v>
      </c>
      <c r="K213" s="228" t="s">
        <v>634</v>
      </c>
      <c r="L213" s="228">
        <v>152</v>
      </c>
      <c r="M213" s="231">
        <v>326</v>
      </c>
      <c r="N213" s="228">
        <v>3.62</v>
      </c>
      <c r="O213" s="594">
        <v>4.62</v>
      </c>
      <c r="P213" s="239" t="s">
        <v>2212</v>
      </c>
      <c r="Q213" s="231">
        <v>527</v>
      </c>
      <c r="R213" s="228">
        <v>1593000</v>
      </c>
      <c r="S213" s="228">
        <v>31980</v>
      </c>
      <c r="T213" s="228">
        <v>37340</v>
      </c>
      <c r="U213" s="594">
        <v>39.95</v>
      </c>
      <c r="V213" s="231">
        <v>417.6</v>
      </c>
      <c r="W213" s="228">
        <v>103300</v>
      </c>
      <c r="X213" s="228">
        <v>4728</v>
      </c>
      <c r="Y213" s="228">
        <v>7424</v>
      </c>
      <c r="Z213" s="595">
        <v>10.18</v>
      </c>
      <c r="AA213" s="228">
        <v>216.8</v>
      </c>
      <c r="AB213" s="228">
        <v>13730</v>
      </c>
      <c r="AC213" s="232">
        <v>218490</v>
      </c>
      <c r="AD213" s="228">
        <v>1</v>
      </c>
      <c r="AE213" s="228">
        <v>1</v>
      </c>
      <c r="AF213" s="231" t="s">
        <v>627</v>
      </c>
      <c r="AG213" s="228">
        <v>1</v>
      </c>
      <c r="AH213" s="228">
        <v>1</v>
      </c>
      <c r="AI213" s="232" t="s">
        <v>627</v>
      </c>
      <c r="AJ213" s="597" t="s">
        <v>2648</v>
      </c>
      <c r="AK213" s="235"/>
      <c r="AL213" s="235"/>
      <c r="AM213" s="233"/>
    </row>
    <row r="214" spans="1:39" ht="13.5" customHeight="1">
      <c r="A214" s="272" t="s">
        <v>1507</v>
      </c>
      <c r="B214" s="235">
        <v>967</v>
      </c>
      <c r="C214" s="236">
        <v>1028</v>
      </c>
      <c r="D214" s="237">
        <v>446</v>
      </c>
      <c r="E214" s="237">
        <v>50</v>
      </c>
      <c r="F214" s="237">
        <v>89.9</v>
      </c>
      <c r="G214" s="238">
        <v>24</v>
      </c>
      <c r="H214" s="227">
        <v>1232</v>
      </c>
      <c r="I214" s="228">
        <v>848.2</v>
      </c>
      <c r="J214" s="228">
        <v>800.2</v>
      </c>
      <c r="K214" s="228" t="s">
        <v>634</v>
      </c>
      <c r="L214" s="228">
        <v>160</v>
      </c>
      <c r="M214" s="231">
        <v>334</v>
      </c>
      <c r="N214" s="594">
        <v>3.7</v>
      </c>
      <c r="O214" s="594">
        <v>3.83</v>
      </c>
      <c r="P214" s="239" t="s">
        <v>2213</v>
      </c>
      <c r="Q214" s="231">
        <v>650</v>
      </c>
      <c r="R214" s="228">
        <v>2033000</v>
      </c>
      <c r="S214" s="228">
        <v>39540</v>
      </c>
      <c r="T214" s="228">
        <v>46810</v>
      </c>
      <c r="U214" s="594">
        <v>40.64</v>
      </c>
      <c r="V214" s="231">
        <v>517.1</v>
      </c>
      <c r="W214" s="228">
        <v>133900</v>
      </c>
      <c r="X214" s="228">
        <v>6003</v>
      </c>
      <c r="Y214" s="228">
        <v>9486</v>
      </c>
      <c r="Z214" s="595">
        <v>10.43</v>
      </c>
      <c r="AA214" s="228">
        <v>257.9</v>
      </c>
      <c r="AB214" s="228">
        <v>24930</v>
      </c>
      <c r="AC214" s="232">
        <v>292450</v>
      </c>
      <c r="AD214" s="228">
        <v>1</v>
      </c>
      <c r="AE214" s="228">
        <v>1</v>
      </c>
      <c r="AF214" s="231" t="s">
        <v>627</v>
      </c>
      <c r="AG214" s="228">
        <v>1</v>
      </c>
      <c r="AH214" s="228">
        <v>1</v>
      </c>
      <c r="AI214" s="232" t="s">
        <v>627</v>
      </c>
      <c r="AJ214" s="597" t="s">
        <v>2648</v>
      </c>
      <c r="AK214" s="235"/>
      <c r="AL214" s="235"/>
      <c r="AM214" s="233"/>
    </row>
    <row r="215" spans="1:39" ht="13.5" customHeight="1">
      <c r="A215" s="272" t="s">
        <v>1508</v>
      </c>
      <c r="B215" s="235">
        <v>222</v>
      </c>
      <c r="C215" s="236">
        <v>970</v>
      </c>
      <c r="D215" s="237">
        <v>300</v>
      </c>
      <c r="E215" s="237">
        <v>16</v>
      </c>
      <c r="F215" s="237">
        <v>21.1</v>
      </c>
      <c r="G215" s="238">
        <v>30</v>
      </c>
      <c r="H215" s="591">
        <v>282</v>
      </c>
      <c r="I215" s="228">
        <v>928</v>
      </c>
      <c r="J215" s="228">
        <v>868</v>
      </c>
      <c r="K215" s="228" t="s">
        <v>634</v>
      </c>
      <c r="L215" s="228">
        <v>134</v>
      </c>
      <c r="M215" s="231">
        <v>194</v>
      </c>
      <c r="N215" s="228">
        <v>3.06</v>
      </c>
      <c r="O215" s="594">
        <v>13.77</v>
      </c>
      <c r="P215" s="239" t="s">
        <v>2156</v>
      </c>
      <c r="Q215" s="231">
        <v>149</v>
      </c>
      <c r="R215" s="228">
        <v>407700</v>
      </c>
      <c r="S215" s="228">
        <v>8405</v>
      </c>
      <c r="T215" s="228">
        <v>9803</v>
      </c>
      <c r="U215" s="594">
        <v>37.97</v>
      </c>
      <c r="V215" s="231">
        <v>172.2</v>
      </c>
      <c r="W215" s="228">
        <v>9546</v>
      </c>
      <c r="X215" s="600">
        <v>636</v>
      </c>
      <c r="Y215" s="228">
        <v>1020</v>
      </c>
      <c r="Z215" s="595">
        <v>5.81</v>
      </c>
      <c r="AA215" s="228">
        <v>93.35</v>
      </c>
      <c r="AB215" s="600">
        <v>406</v>
      </c>
      <c r="AC215" s="232">
        <v>21370</v>
      </c>
      <c r="AD215" s="228">
        <v>1</v>
      </c>
      <c r="AE215" s="228">
        <v>1</v>
      </c>
      <c r="AF215" s="231" t="s">
        <v>627</v>
      </c>
      <c r="AG215" s="228">
        <v>4</v>
      </c>
      <c r="AH215" s="228">
        <v>4</v>
      </c>
      <c r="AI215" s="232" t="s">
        <v>627</v>
      </c>
      <c r="AJ215" s="597" t="s">
        <v>2648</v>
      </c>
      <c r="AK215" s="235"/>
      <c r="AL215" s="235"/>
      <c r="AM215" s="233"/>
    </row>
    <row r="216" spans="1:39" ht="13.5" customHeight="1">
      <c r="A216" s="272" t="s">
        <v>1509</v>
      </c>
      <c r="B216" s="235">
        <v>249</v>
      </c>
      <c r="C216" s="236">
        <v>980</v>
      </c>
      <c r="D216" s="237">
        <v>300</v>
      </c>
      <c r="E216" s="237">
        <v>16.5</v>
      </c>
      <c r="F216" s="237">
        <v>26</v>
      </c>
      <c r="G216" s="238">
        <v>30</v>
      </c>
      <c r="H216" s="591">
        <v>317</v>
      </c>
      <c r="I216" s="228">
        <v>928</v>
      </c>
      <c r="J216" s="228">
        <v>868</v>
      </c>
      <c r="K216" s="228" t="s">
        <v>634</v>
      </c>
      <c r="L216" s="228">
        <v>134</v>
      </c>
      <c r="M216" s="231">
        <v>194</v>
      </c>
      <c r="N216" s="228">
        <v>3.08</v>
      </c>
      <c r="O216" s="594">
        <v>12.37</v>
      </c>
      <c r="P216" s="239" t="s">
        <v>2157</v>
      </c>
      <c r="Q216" s="231">
        <v>167</v>
      </c>
      <c r="R216" s="228">
        <v>481100</v>
      </c>
      <c r="S216" s="228">
        <v>9818</v>
      </c>
      <c r="T216" s="228">
        <v>11350</v>
      </c>
      <c r="U216" s="594">
        <v>38.97</v>
      </c>
      <c r="V216" s="231">
        <v>180.7</v>
      </c>
      <c r="W216" s="228">
        <v>11750</v>
      </c>
      <c r="X216" s="600">
        <v>784</v>
      </c>
      <c r="Y216" s="228">
        <v>1245</v>
      </c>
      <c r="Z216" s="595">
        <v>6.09</v>
      </c>
      <c r="AA216" s="228">
        <v>103.6</v>
      </c>
      <c r="AB216" s="228">
        <v>584.4</v>
      </c>
      <c r="AC216" s="232">
        <v>26620</v>
      </c>
      <c r="AD216" s="228">
        <v>1</v>
      </c>
      <c r="AE216" s="228">
        <v>1</v>
      </c>
      <c r="AF216" s="231">
        <v>2</v>
      </c>
      <c r="AG216" s="228">
        <v>4</v>
      </c>
      <c r="AH216" s="228">
        <v>4</v>
      </c>
      <c r="AI216" s="232">
        <v>4</v>
      </c>
      <c r="AJ216" s="597" t="s">
        <v>2648</v>
      </c>
      <c r="AK216" s="235" t="s">
        <v>2648</v>
      </c>
      <c r="AL216" s="235"/>
      <c r="AM216" s="233"/>
    </row>
    <row r="217" spans="1:39" ht="13.5" customHeight="1">
      <c r="A217" s="272" t="s">
        <v>1510</v>
      </c>
      <c r="B217" s="235">
        <v>272</v>
      </c>
      <c r="C217" s="236">
        <v>990</v>
      </c>
      <c r="D217" s="237">
        <v>300</v>
      </c>
      <c r="E217" s="237">
        <v>16.5</v>
      </c>
      <c r="F217" s="237">
        <v>31</v>
      </c>
      <c r="G217" s="238">
        <v>30</v>
      </c>
      <c r="H217" s="591">
        <v>346</v>
      </c>
      <c r="I217" s="228">
        <v>928</v>
      </c>
      <c r="J217" s="228">
        <v>868</v>
      </c>
      <c r="K217" s="228" t="s">
        <v>634</v>
      </c>
      <c r="L217" s="228">
        <v>134</v>
      </c>
      <c r="M217" s="231">
        <v>194</v>
      </c>
      <c r="N217" s="594">
        <v>3.1</v>
      </c>
      <c r="O217" s="594">
        <v>11.37</v>
      </c>
      <c r="P217" s="239" t="s">
        <v>2158</v>
      </c>
      <c r="Q217" s="231">
        <v>183</v>
      </c>
      <c r="R217" s="228">
        <v>553800</v>
      </c>
      <c r="S217" s="228">
        <v>11190</v>
      </c>
      <c r="T217" s="228">
        <v>12820</v>
      </c>
      <c r="U217" s="594">
        <v>39.96</v>
      </c>
      <c r="V217" s="231">
        <v>184.6</v>
      </c>
      <c r="W217" s="228">
        <v>14000</v>
      </c>
      <c r="X217" s="600">
        <v>934</v>
      </c>
      <c r="Y217" s="228">
        <v>1470</v>
      </c>
      <c r="Z217" s="595">
        <v>6.35</v>
      </c>
      <c r="AA217" s="228">
        <v>113.6</v>
      </c>
      <c r="AB217" s="228">
        <v>822.4</v>
      </c>
      <c r="AC217" s="232">
        <v>32070</v>
      </c>
      <c r="AD217" s="228">
        <v>1</v>
      </c>
      <c r="AE217" s="228">
        <v>1</v>
      </c>
      <c r="AF217" s="231">
        <v>2</v>
      </c>
      <c r="AG217" s="228">
        <v>4</v>
      </c>
      <c r="AH217" s="228">
        <v>4</v>
      </c>
      <c r="AI217" s="232">
        <v>4</v>
      </c>
      <c r="AJ217" s="597" t="s">
        <v>2648</v>
      </c>
      <c r="AK217" s="235" t="s">
        <v>2648</v>
      </c>
      <c r="AL217" s="235"/>
      <c r="AM217" s="233"/>
    </row>
    <row r="218" spans="1:39" ht="13.5" customHeight="1">
      <c r="A218" s="272" t="s">
        <v>1384</v>
      </c>
      <c r="B218" s="235">
        <v>314</v>
      </c>
      <c r="C218" s="236">
        <v>1000</v>
      </c>
      <c r="D218" s="237">
        <v>300</v>
      </c>
      <c r="E218" s="237">
        <v>19.1</v>
      </c>
      <c r="F218" s="237">
        <v>35.9</v>
      </c>
      <c r="G218" s="238">
        <v>30</v>
      </c>
      <c r="H218" s="591">
        <v>400</v>
      </c>
      <c r="I218" s="228">
        <v>928</v>
      </c>
      <c r="J218" s="228">
        <v>868</v>
      </c>
      <c r="K218" s="228" t="s">
        <v>634</v>
      </c>
      <c r="L218" s="228">
        <v>136</v>
      </c>
      <c r="M218" s="231">
        <v>194</v>
      </c>
      <c r="N218" s="228">
        <v>3.11</v>
      </c>
      <c r="O218" s="594">
        <v>9.9</v>
      </c>
      <c r="P218" s="239" t="s">
        <v>2159</v>
      </c>
      <c r="Q218" s="231">
        <v>211</v>
      </c>
      <c r="R218" s="228">
        <v>644200</v>
      </c>
      <c r="S218" s="228">
        <v>12880</v>
      </c>
      <c r="T218" s="228">
        <v>14850</v>
      </c>
      <c r="U218" s="594">
        <v>40.11</v>
      </c>
      <c r="V218" s="231">
        <v>213.4</v>
      </c>
      <c r="W218" s="228">
        <v>16230</v>
      </c>
      <c r="X218" s="228">
        <v>1082</v>
      </c>
      <c r="Y218" s="228">
        <v>1713</v>
      </c>
      <c r="Z218" s="595">
        <v>6.37</v>
      </c>
      <c r="AA218" s="600">
        <v>126</v>
      </c>
      <c r="AB218" s="228">
        <v>1252</v>
      </c>
      <c r="AC218" s="232">
        <v>37540</v>
      </c>
      <c r="AD218" s="228">
        <v>1</v>
      </c>
      <c r="AE218" s="228">
        <v>1</v>
      </c>
      <c r="AF218" s="231">
        <v>1</v>
      </c>
      <c r="AG218" s="228">
        <v>4</v>
      </c>
      <c r="AH218" s="228">
        <v>4</v>
      </c>
      <c r="AI218" s="232">
        <v>4</v>
      </c>
      <c r="AJ218" s="597" t="s">
        <v>2648</v>
      </c>
      <c r="AK218" s="235" t="s">
        <v>2648</v>
      </c>
      <c r="AL218" s="235"/>
      <c r="AM218" s="233"/>
    </row>
    <row r="219" spans="1:39" ht="13.5" customHeight="1">
      <c r="A219" s="272" t="s">
        <v>1385</v>
      </c>
      <c r="B219" s="235">
        <v>350</v>
      </c>
      <c r="C219" s="236">
        <v>1008</v>
      </c>
      <c r="D219" s="237">
        <v>302</v>
      </c>
      <c r="E219" s="237">
        <v>21.1</v>
      </c>
      <c r="F219" s="237">
        <v>40</v>
      </c>
      <c r="G219" s="238">
        <v>30</v>
      </c>
      <c r="H219" s="591">
        <v>446</v>
      </c>
      <c r="I219" s="228">
        <v>928</v>
      </c>
      <c r="J219" s="228">
        <v>868</v>
      </c>
      <c r="K219" s="228" t="s">
        <v>634</v>
      </c>
      <c r="L219" s="228">
        <v>140</v>
      </c>
      <c r="M219" s="231">
        <v>196</v>
      </c>
      <c r="N219" s="228">
        <v>3.13</v>
      </c>
      <c r="O219" s="594">
        <v>8.96</v>
      </c>
      <c r="P219" s="239" t="s">
        <v>2160</v>
      </c>
      <c r="Q219" s="231">
        <v>235</v>
      </c>
      <c r="R219" s="228">
        <v>723000</v>
      </c>
      <c r="S219" s="228">
        <v>14350</v>
      </c>
      <c r="T219" s="228">
        <v>16590</v>
      </c>
      <c r="U219" s="594">
        <v>40.3</v>
      </c>
      <c r="V219" s="602">
        <v>236</v>
      </c>
      <c r="W219" s="228">
        <v>18460</v>
      </c>
      <c r="X219" s="228">
        <v>1223</v>
      </c>
      <c r="Y219" s="228">
        <v>1941</v>
      </c>
      <c r="Z219" s="595">
        <v>6.44</v>
      </c>
      <c r="AA219" s="228">
        <v>136.2</v>
      </c>
      <c r="AB219" s="228">
        <v>1707</v>
      </c>
      <c r="AC219" s="232">
        <v>43020</v>
      </c>
      <c r="AD219" s="228">
        <v>1</v>
      </c>
      <c r="AE219" s="228">
        <v>1</v>
      </c>
      <c r="AF219" s="231">
        <v>1</v>
      </c>
      <c r="AG219" s="228">
        <v>3</v>
      </c>
      <c r="AH219" s="228">
        <v>4</v>
      </c>
      <c r="AI219" s="232">
        <v>4</v>
      </c>
      <c r="AJ219" s="597" t="s">
        <v>2648</v>
      </c>
      <c r="AK219" s="235" t="s">
        <v>2648</v>
      </c>
      <c r="AL219" s="235"/>
      <c r="AM219" s="233"/>
    </row>
    <row r="220" spans="1:39" ht="13.5" customHeight="1">
      <c r="A220" s="272" t="s">
        <v>1386</v>
      </c>
      <c r="B220" s="235">
        <v>393</v>
      </c>
      <c r="C220" s="236">
        <v>1016</v>
      </c>
      <c r="D220" s="237">
        <v>303</v>
      </c>
      <c r="E220" s="237">
        <v>24.4</v>
      </c>
      <c r="F220" s="237">
        <v>43.9</v>
      </c>
      <c r="G220" s="238">
        <v>30</v>
      </c>
      <c r="H220" s="591">
        <v>501</v>
      </c>
      <c r="I220" s="228">
        <v>928</v>
      </c>
      <c r="J220" s="228">
        <v>868</v>
      </c>
      <c r="K220" s="228" t="s">
        <v>634</v>
      </c>
      <c r="L220" s="228">
        <v>142</v>
      </c>
      <c r="M220" s="231">
        <v>198</v>
      </c>
      <c r="N220" s="228">
        <v>3.14</v>
      </c>
      <c r="O220" s="594">
        <v>8.01</v>
      </c>
      <c r="P220" s="239" t="s">
        <v>2161</v>
      </c>
      <c r="Q220" s="231">
        <v>264</v>
      </c>
      <c r="R220" s="228">
        <v>807700</v>
      </c>
      <c r="S220" s="228">
        <v>15900</v>
      </c>
      <c r="T220" s="228">
        <v>18540</v>
      </c>
      <c r="U220" s="594">
        <v>40.18</v>
      </c>
      <c r="V220" s="231">
        <v>271.3</v>
      </c>
      <c r="W220" s="228">
        <v>20500</v>
      </c>
      <c r="X220" s="228">
        <v>1353</v>
      </c>
      <c r="Y220" s="228">
        <v>2168</v>
      </c>
      <c r="Z220" s="595">
        <v>6.4</v>
      </c>
      <c r="AA220" s="228">
        <v>147.3</v>
      </c>
      <c r="AB220" s="228">
        <v>2332</v>
      </c>
      <c r="AC220" s="232">
        <v>48080</v>
      </c>
      <c r="AD220" s="228">
        <v>1</v>
      </c>
      <c r="AE220" s="228">
        <v>1</v>
      </c>
      <c r="AF220" s="231">
        <v>1</v>
      </c>
      <c r="AG220" s="228">
        <v>2</v>
      </c>
      <c r="AH220" s="228">
        <v>4</v>
      </c>
      <c r="AI220" s="232">
        <v>4</v>
      </c>
      <c r="AJ220" s="597" t="s">
        <v>2648</v>
      </c>
      <c r="AK220" s="235" t="s">
        <v>2648</v>
      </c>
      <c r="AL220" s="235"/>
      <c r="AM220" s="233"/>
    </row>
    <row r="221" spans="1:39" ht="13.5" customHeight="1">
      <c r="A221" s="272" t="s">
        <v>1387</v>
      </c>
      <c r="B221" s="235">
        <v>415</v>
      </c>
      <c r="C221" s="236">
        <v>1020</v>
      </c>
      <c r="D221" s="237">
        <v>304</v>
      </c>
      <c r="E221" s="237">
        <v>26</v>
      </c>
      <c r="F221" s="237">
        <v>46</v>
      </c>
      <c r="G221" s="238">
        <v>30</v>
      </c>
      <c r="H221" s="591">
        <v>528</v>
      </c>
      <c r="I221" s="228">
        <v>928</v>
      </c>
      <c r="J221" s="228">
        <v>868</v>
      </c>
      <c r="K221" s="228" t="s">
        <v>634</v>
      </c>
      <c r="L221" s="228">
        <v>144</v>
      </c>
      <c r="M221" s="231">
        <v>198</v>
      </c>
      <c r="N221" s="228">
        <v>3.15</v>
      </c>
      <c r="O221" s="594">
        <v>7.6</v>
      </c>
      <c r="P221" s="239" t="s">
        <v>2162</v>
      </c>
      <c r="Q221" s="231">
        <v>278</v>
      </c>
      <c r="R221" s="228">
        <v>853100</v>
      </c>
      <c r="S221" s="228">
        <v>16728</v>
      </c>
      <c r="T221" s="228">
        <v>19571</v>
      </c>
      <c r="U221" s="594">
        <v>40.17</v>
      </c>
      <c r="V221" s="231">
        <v>288.6</v>
      </c>
      <c r="W221" s="228">
        <v>21710</v>
      </c>
      <c r="X221" s="228">
        <v>1428</v>
      </c>
      <c r="Y221" s="228">
        <v>2298</v>
      </c>
      <c r="Z221" s="595">
        <v>6.41</v>
      </c>
      <c r="AA221" s="228">
        <v>153.1</v>
      </c>
      <c r="AB221" s="228">
        <v>2713</v>
      </c>
      <c r="AC221" s="232">
        <v>51080</v>
      </c>
      <c r="AD221" s="228">
        <v>1</v>
      </c>
      <c r="AE221" s="228">
        <v>1</v>
      </c>
      <c r="AF221" s="231">
        <v>1</v>
      </c>
      <c r="AG221" s="228">
        <v>2</v>
      </c>
      <c r="AH221" s="228">
        <v>3</v>
      </c>
      <c r="AI221" s="232">
        <v>4</v>
      </c>
      <c r="AJ221" s="597" t="s">
        <v>2648</v>
      </c>
      <c r="AK221" s="235" t="s">
        <v>2648</v>
      </c>
      <c r="AL221" s="235"/>
      <c r="AM221" s="233"/>
    </row>
    <row r="222" spans="1:39" ht="13.5" customHeight="1">
      <c r="A222" s="272" t="s">
        <v>1388</v>
      </c>
      <c r="B222" s="235">
        <v>438</v>
      </c>
      <c r="C222" s="236">
        <v>1026</v>
      </c>
      <c r="D222" s="237">
        <v>305</v>
      </c>
      <c r="E222" s="237">
        <v>27</v>
      </c>
      <c r="F222" s="237">
        <v>49</v>
      </c>
      <c r="G222" s="238">
        <v>30</v>
      </c>
      <c r="H222" s="591">
        <v>556</v>
      </c>
      <c r="I222" s="228">
        <v>928</v>
      </c>
      <c r="J222" s="228">
        <v>868</v>
      </c>
      <c r="K222" s="228" t="s">
        <v>634</v>
      </c>
      <c r="L222" s="228">
        <v>137</v>
      </c>
      <c r="M222" s="231">
        <v>215</v>
      </c>
      <c r="N222" s="228">
        <v>3.17</v>
      </c>
      <c r="O222" s="594">
        <v>7.24</v>
      </c>
      <c r="P222" s="239" t="s">
        <v>1027</v>
      </c>
      <c r="Q222" s="231">
        <v>294</v>
      </c>
      <c r="R222" s="228">
        <v>909800</v>
      </c>
      <c r="S222" s="228">
        <v>17740</v>
      </c>
      <c r="T222" s="228">
        <v>20770</v>
      </c>
      <c r="U222" s="594">
        <v>40.41</v>
      </c>
      <c r="V222" s="231">
        <v>300.9</v>
      </c>
      <c r="W222" s="228">
        <v>23360</v>
      </c>
      <c r="X222" s="228">
        <v>1532</v>
      </c>
      <c r="Y222" s="228">
        <v>2464</v>
      </c>
      <c r="Z222" s="595">
        <v>6.47</v>
      </c>
      <c r="AA222" s="228">
        <v>160.1</v>
      </c>
      <c r="AB222" s="228">
        <v>3200</v>
      </c>
      <c r="AC222" s="232">
        <v>55290</v>
      </c>
      <c r="AD222" s="228">
        <v>1</v>
      </c>
      <c r="AE222" s="228">
        <v>1</v>
      </c>
      <c r="AF222" s="231">
        <v>1</v>
      </c>
      <c r="AG222" s="228">
        <v>1</v>
      </c>
      <c r="AH222" s="228">
        <v>3</v>
      </c>
      <c r="AI222" s="232">
        <v>4</v>
      </c>
      <c r="AJ222" s="597" t="s">
        <v>2648</v>
      </c>
      <c r="AK222" s="235" t="s">
        <v>2648</v>
      </c>
      <c r="AL222" s="235"/>
      <c r="AM222" s="233"/>
    </row>
    <row r="223" spans="1:39" ht="13.5" customHeight="1">
      <c r="A223" s="272" t="s">
        <v>1389</v>
      </c>
      <c r="B223" s="235">
        <v>494</v>
      </c>
      <c r="C223" s="236">
        <v>1036</v>
      </c>
      <c r="D223" s="237">
        <v>309</v>
      </c>
      <c r="E223" s="237">
        <v>31</v>
      </c>
      <c r="F223" s="237">
        <v>54</v>
      </c>
      <c r="G223" s="238">
        <v>30</v>
      </c>
      <c r="H223" s="591">
        <v>629</v>
      </c>
      <c r="I223" s="228">
        <v>928</v>
      </c>
      <c r="J223" s="228">
        <v>868</v>
      </c>
      <c r="K223" s="228" t="s">
        <v>634</v>
      </c>
      <c r="L223" s="228">
        <v>148</v>
      </c>
      <c r="M223" s="231">
        <v>204</v>
      </c>
      <c r="N223" s="228">
        <v>3.19</v>
      </c>
      <c r="O223" s="594">
        <v>6.47</v>
      </c>
      <c r="P223" s="239" t="s">
        <v>2163</v>
      </c>
      <c r="Q223" s="231">
        <v>331</v>
      </c>
      <c r="R223" s="228">
        <v>1028000</v>
      </c>
      <c r="S223" s="228">
        <v>19845</v>
      </c>
      <c r="T223" s="228">
        <v>23413</v>
      </c>
      <c r="U223" s="594">
        <v>40.42</v>
      </c>
      <c r="V223" s="231">
        <v>344.5</v>
      </c>
      <c r="W223" s="228">
        <v>26820</v>
      </c>
      <c r="X223" s="228">
        <v>1736</v>
      </c>
      <c r="Y223" s="228">
        <v>2818</v>
      </c>
      <c r="Z223" s="595">
        <v>6.53</v>
      </c>
      <c r="AA223" s="228">
        <v>174.1</v>
      </c>
      <c r="AB223" s="228">
        <v>4433</v>
      </c>
      <c r="AC223" s="232">
        <v>64010</v>
      </c>
      <c r="AD223" s="228">
        <v>1</v>
      </c>
      <c r="AE223" s="228">
        <v>1</v>
      </c>
      <c r="AF223" s="231">
        <v>1</v>
      </c>
      <c r="AG223" s="228">
        <v>1</v>
      </c>
      <c r="AH223" s="228">
        <v>2</v>
      </c>
      <c r="AI223" s="232">
        <v>3</v>
      </c>
      <c r="AJ223" s="597" t="s">
        <v>2648</v>
      </c>
      <c r="AK223" s="235" t="s">
        <v>2648</v>
      </c>
      <c r="AL223" s="235"/>
      <c r="AM223" s="233"/>
    </row>
    <row r="224" spans="1:39" ht="13.5" customHeight="1">
      <c r="A224" s="272" t="s">
        <v>1390</v>
      </c>
      <c r="B224" s="235">
        <v>584</v>
      </c>
      <c r="C224" s="236">
        <v>1056</v>
      </c>
      <c r="D224" s="237">
        <v>314</v>
      </c>
      <c r="E224" s="237">
        <v>36</v>
      </c>
      <c r="F224" s="237">
        <v>64</v>
      </c>
      <c r="G224" s="238">
        <v>30</v>
      </c>
      <c r="H224" s="591">
        <v>744</v>
      </c>
      <c r="I224" s="228">
        <v>928</v>
      </c>
      <c r="J224" s="228">
        <v>868</v>
      </c>
      <c r="K224" s="228" t="s">
        <v>634</v>
      </c>
      <c r="L224" s="228">
        <v>154</v>
      </c>
      <c r="M224" s="231">
        <v>208</v>
      </c>
      <c r="N224" s="228">
        <v>3.24</v>
      </c>
      <c r="O224" s="594">
        <v>5.56</v>
      </c>
      <c r="P224" s="239" t="s">
        <v>726</v>
      </c>
      <c r="Q224" s="231">
        <v>392</v>
      </c>
      <c r="R224" s="228">
        <v>1246100</v>
      </c>
      <c r="S224" s="228">
        <v>23600</v>
      </c>
      <c r="T224" s="228">
        <v>28039</v>
      </c>
      <c r="U224" s="594">
        <v>40.93</v>
      </c>
      <c r="V224" s="231">
        <v>403.2</v>
      </c>
      <c r="W224" s="228">
        <v>33430</v>
      </c>
      <c r="X224" s="228">
        <v>2130</v>
      </c>
      <c r="Y224" s="228">
        <v>3475</v>
      </c>
      <c r="Z224" s="595">
        <v>6.7</v>
      </c>
      <c r="AA224" s="228">
        <v>199.1</v>
      </c>
      <c r="AB224" s="228">
        <v>7230</v>
      </c>
      <c r="AC224" s="232">
        <v>81240</v>
      </c>
      <c r="AD224" s="228">
        <v>1</v>
      </c>
      <c r="AE224" s="228">
        <v>1</v>
      </c>
      <c r="AF224" s="231">
        <v>1</v>
      </c>
      <c r="AG224" s="228">
        <v>1</v>
      </c>
      <c r="AH224" s="228">
        <v>1</v>
      </c>
      <c r="AI224" s="232">
        <v>2</v>
      </c>
      <c r="AJ224" s="597" t="s">
        <v>2648</v>
      </c>
      <c r="AK224" s="235" t="s">
        <v>2648</v>
      </c>
      <c r="AL224" s="235"/>
      <c r="AM224" s="233"/>
    </row>
    <row r="225" spans="1:39" ht="13.5" customHeight="1">
      <c r="A225" s="272" t="s">
        <v>1391</v>
      </c>
      <c r="B225" s="235">
        <v>296</v>
      </c>
      <c r="C225" s="236">
        <v>982</v>
      </c>
      <c r="D225" s="237">
        <v>400</v>
      </c>
      <c r="E225" s="237">
        <v>16.5</v>
      </c>
      <c r="F225" s="237">
        <v>27.1</v>
      </c>
      <c r="G225" s="238">
        <v>30</v>
      </c>
      <c r="H225" s="591">
        <v>377</v>
      </c>
      <c r="I225" s="228">
        <v>928</v>
      </c>
      <c r="J225" s="228">
        <v>868</v>
      </c>
      <c r="K225" s="228" t="s">
        <v>634</v>
      </c>
      <c r="L225" s="228">
        <v>134</v>
      </c>
      <c r="M225" s="231">
        <v>294</v>
      </c>
      <c r="N225" s="228">
        <v>3.48</v>
      </c>
      <c r="O225" s="594">
        <v>11.76</v>
      </c>
      <c r="P225" s="239" t="s">
        <v>727</v>
      </c>
      <c r="Q225" s="231">
        <v>199</v>
      </c>
      <c r="R225" s="228">
        <v>618700</v>
      </c>
      <c r="S225" s="228">
        <v>12600</v>
      </c>
      <c r="T225" s="228">
        <v>14220</v>
      </c>
      <c r="U225" s="594">
        <v>40.52</v>
      </c>
      <c r="V225" s="231">
        <v>181.5</v>
      </c>
      <c r="W225" s="228">
        <v>28850</v>
      </c>
      <c r="X225" s="228">
        <v>1443</v>
      </c>
      <c r="Y225" s="228">
        <v>2235</v>
      </c>
      <c r="Z225" s="595">
        <v>8.75</v>
      </c>
      <c r="AA225" s="228">
        <v>105.6</v>
      </c>
      <c r="AB225" s="228">
        <v>762.6</v>
      </c>
      <c r="AC225" s="232">
        <v>65900</v>
      </c>
      <c r="AD225" s="228">
        <v>1</v>
      </c>
      <c r="AE225" s="228">
        <v>1</v>
      </c>
      <c r="AF225" s="231">
        <v>2</v>
      </c>
      <c r="AG225" s="228">
        <v>4</v>
      </c>
      <c r="AH225" s="228">
        <v>4</v>
      </c>
      <c r="AI225" s="232">
        <v>4</v>
      </c>
      <c r="AJ225" s="597" t="s">
        <v>2648</v>
      </c>
      <c r="AK225" s="235" t="s">
        <v>2648</v>
      </c>
      <c r="AL225" s="235"/>
      <c r="AM225" s="233"/>
    </row>
    <row r="226" spans="1:39" ht="13.5" customHeight="1">
      <c r="A226" s="272" t="s">
        <v>1392</v>
      </c>
      <c r="B226" s="235">
        <v>321</v>
      </c>
      <c r="C226" s="236">
        <v>990</v>
      </c>
      <c r="D226" s="237">
        <v>400</v>
      </c>
      <c r="E226" s="237">
        <v>16.5</v>
      </c>
      <c r="F226" s="237">
        <v>31</v>
      </c>
      <c r="G226" s="238">
        <v>30</v>
      </c>
      <c r="H226" s="591">
        <v>408</v>
      </c>
      <c r="I226" s="228">
        <v>928</v>
      </c>
      <c r="J226" s="228">
        <v>868</v>
      </c>
      <c r="K226" s="228" t="s">
        <v>634</v>
      </c>
      <c r="L226" s="228">
        <v>134</v>
      </c>
      <c r="M226" s="231">
        <v>294</v>
      </c>
      <c r="N226" s="594">
        <v>3.5</v>
      </c>
      <c r="O226" s="594">
        <v>10.89</v>
      </c>
      <c r="P226" s="239" t="s">
        <v>728</v>
      </c>
      <c r="Q226" s="231">
        <v>215</v>
      </c>
      <c r="R226" s="228">
        <v>696400</v>
      </c>
      <c r="S226" s="228">
        <v>14070</v>
      </c>
      <c r="T226" s="228">
        <v>15800</v>
      </c>
      <c r="U226" s="594">
        <v>41.27</v>
      </c>
      <c r="V226" s="231">
        <v>184.6</v>
      </c>
      <c r="W226" s="228">
        <v>33120</v>
      </c>
      <c r="X226" s="228">
        <v>1656</v>
      </c>
      <c r="Y226" s="228">
        <v>2555</v>
      </c>
      <c r="Z226" s="595">
        <v>9</v>
      </c>
      <c r="AA226" s="228">
        <v>113.6</v>
      </c>
      <c r="AB226" s="228">
        <v>1021</v>
      </c>
      <c r="AC226" s="232">
        <v>76030</v>
      </c>
      <c r="AD226" s="228">
        <v>1</v>
      </c>
      <c r="AE226" s="228">
        <v>1</v>
      </c>
      <c r="AF226" s="231">
        <v>2</v>
      </c>
      <c r="AG226" s="228">
        <v>4</v>
      </c>
      <c r="AH226" s="228">
        <v>4</v>
      </c>
      <c r="AI226" s="232">
        <v>4</v>
      </c>
      <c r="AJ226" s="597" t="s">
        <v>2648</v>
      </c>
      <c r="AK226" s="235" t="s">
        <v>2648</v>
      </c>
      <c r="AL226" s="235"/>
      <c r="AM226" s="233"/>
    </row>
    <row r="227" spans="1:39" ht="13.5" customHeight="1">
      <c r="A227" s="272" t="s">
        <v>1393</v>
      </c>
      <c r="B227" s="235">
        <v>371</v>
      </c>
      <c r="C227" s="236">
        <v>1000</v>
      </c>
      <c r="D227" s="237">
        <v>400</v>
      </c>
      <c r="E227" s="237">
        <v>19</v>
      </c>
      <c r="F227" s="237">
        <v>36.1</v>
      </c>
      <c r="G227" s="238">
        <v>30</v>
      </c>
      <c r="H227" s="591">
        <v>473</v>
      </c>
      <c r="I227" s="228">
        <v>928</v>
      </c>
      <c r="J227" s="228">
        <v>868</v>
      </c>
      <c r="K227" s="228" t="s">
        <v>634</v>
      </c>
      <c r="L227" s="228">
        <v>136</v>
      </c>
      <c r="M227" s="231">
        <v>294</v>
      </c>
      <c r="N227" s="228">
        <v>3.51</v>
      </c>
      <c r="O227" s="594">
        <v>9.47</v>
      </c>
      <c r="P227" s="239" t="s">
        <v>799</v>
      </c>
      <c r="Q227" s="231">
        <v>249</v>
      </c>
      <c r="R227" s="228">
        <v>812100</v>
      </c>
      <c r="S227" s="228">
        <v>16240</v>
      </c>
      <c r="T227" s="228">
        <v>18330</v>
      </c>
      <c r="U227" s="594">
        <v>41.48</v>
      </c>
      <c r="V227" s="231">
        <v>212.5</v>
      </c>
      <c r="W227" s="228">
        <v>38480</v>
      </c>
      <c r="X227" s="228">
        <v>1924</v>
      </c>
      <c r="Y227" s="228">
        <v>2976</v>
      </c>
      <c r="Z227" s="595">
        <v>9.03</v>
      </c>
      <c r="AA227" s="228">
        <v>126.1</v>
      </c>
      <c r="AB227" s="228">
        <v>1575</v>
      </c>
      <c r="AC227" s="232">
        <v>89440</v>
      </c>
      <c r="AD227" s="228">
        <v>1</v>
      </c>
      <c r="AE227" s="228">
        <v>1</v>
      </c>
      <c r="AF227" s="231">
        <v>1</v>
      </c>
      <c r="AG227" s="228">
        <v>4</v>
      </c>
      <c r="AH227" s="228">
        <v>4</v>
      </c>
      <c r="AI227" s="232">
        <v>4</v>
      </c>
      <c r="AJ227" s="597" t="s">
        <v>2648</v>
      </c>
      <c r="AK227" s="235" t="s">
        <v>2648</v>
      </c>
      <c r="AL227" s="235"/>
      <c r="AM227" s="233"/>
    </row>
    <row r="228" spans="1:39" ht="13.5" customHeight="1">
      <c r="A228" s="272" t="s">
        <v>1394</v>
      </c>
      <c r="B228" s="235">
        <v>412</v>
      </c>
      <c r="C228" s="236">
        <v>1008</v>
      </c>
      <c r="D228" s="237">
        <v>402</v>
      </c>
      <c r="E228" s="237">
        <v>21.1</v>
      </c>
      <c r="F228" s="237">
        <v>40</v>
      </c>
      <c r="G228" s="238">
        <v>30</v>
      </c>
      <c r="H228" s="591">
        <v>525</v>
      </c>
      <c r="I228" s="228">
        <v>928</v>
      </c>
      <c r="J228" s="228">
        <v>868</v>
      </c>
      <c r="K228" s="228" t="s">
        <v>634</v>
      </c>
      <c r="L228" s="228">
        <v>140</v>
      </c>
      <c r="M228" s="231">
        <v>296</v>
      </c>
      <c r="N228" s="228">
        <v>3.53</v>
      </c>
      <c r="O228" s="594">
        <v>8.58</v>
      </c>
      <c r="P228" s="239" t="s">
        <v>800</v>
      </c>
      <c r="Q228" s="231">
        <v>277</v>
      </c>
      <c r="R228" s="228">
        <v>909800</v>
      </c>
      <c r="S228" s="228">
        <v>18050</v>
      </c>
      <c r="T228" s="228">
        <v>20440</v>
      </c>
      <c r="U228" s="594">
        <v>41.66</v>
      </c>
      <c r="V228" s="602">
        <v>235</v>
      </c>
      <c r="W228" s="228">
        <v>43410</v>
      </c>
      <c r="X228" s="228">
        <v>2160</v>
      </c>
      <c r="Y228" s="228">
        <v>3348</v>
      </c>
      <c r="Z228" s="595">
        <v>9.1</v>
      </c>
      <c r="AA228" s="228">
        <v>136.1</v>
      </c>
      <c r="AB228" s="228">
        <v>2134</v>
      </c>
      <c r="AC228" s="232">
        <v>101460</v>
      </c>
      <c r="AD228" s="228">
        <v>1</v>
      </c>
      <c r="AE228" s="228">
        <v>1</v>
      </c>
      <c r="AF228" s="231">
        <v>1</v>
      </c>
      <c r="AG228" s="228">
        <v>3</v>
      </c>
      <c r="AH228" s="228">
        <v>4</v>
      </c>
      <c r="AI228" s="232">
        <v>4</v>
      </c>
      <c r="AJ228" s="597" t="s">
        <v>2648</v>
      </c>
      <c r="AK228" s="235" t="s">
        <v>2648</v>
      </c>
      <c r="AL228" s="235"/>
      <c r="AM228" s="233"/>
    </row>
    <row r="229" spans="1:39" ht="13.5" customHeight="1">
      <c r="A229" s="272" t="s">
        <v>1395</v>
      </c>
      <c r="B229" s="235">
        <v>443</v>
      </c>
      <c r="C229" s="236">
        <v>1012</v>
      </c>
      <c r="D229" s="237">
        <v>402</v>
      </c>
      <c r="E229" s="237">
        <v>23.6</v>
      </c>
      <c r="F229" s="237">
        <v>41.9</v>
      </c>
      <c r="G229" s="238">
        <v>30</v>
      </c>
      <c r="H229" s="591">
        <v>564</v>
      </c>
      <c r="I229" s="228">
        <v>928.2</v>
      </c>
      <c r="J229" s="228">
        <v>868.2</v>
      </c>
      <c r="K229" s="228" t="s">
        <v>634</v>
      </c>
      <c r="L229" s="228">
        <v>142</v>
      </c>
      <c r="M229" s="231">
        <v>296</v>
      </c>
      <c r="N229" s="228">
        <v>3.53</v>
      </c>
      <c r="O229" s="594">
        <v>7.99</v>
      </c>
      <c r="P229" s="239" t="s">
        <v>801</v>
      </c>
      <c r="Q229" s="231">
        <v>297</v>
      </c>
      <c r="R229" s="228">
        <v>966510</v>
      </c>
      <c r="S229" s="228">
        <v>19101</v>
      </c>
      <c r="T229" s="228">
        <v>21777</v>
      </c>
      <c r="U229" s="594">
        <v>41.41</v>
      </c>
      <c r="V229" s="231">
        <v>261.8</v>
      </c>
      <c r="W229" s="228">
        <v>45500</v>
      </c>
      <c r="X229" s="228">
        <v>2264</v>
      </c>
      <c r="Y229" s="228">
        <v>3529</v>
      </c>
      <c r="Z229" s="595">
        <v>8.98</v>
      </c>
      <c r="AA229" s="228">
        <v>142.5</v>
      </c>
      <c r="AB229" s="228">
        <v>2545</v>
      </c>
      <c r="AC229" s="232">
        <v>106740</v>
      </c>
      <c r="AD229" s="228">
        <v>1</v>
      </c>
      <c r="AE229" s="228">
        <v>1</v>
      </c>
      <c r="AF229" s="231">
        <v>1</v>
      </c>
      <c r="AG229" s="228">
        <v>2</v>
      </c>
      <c r="AH229" s="228">
        <v>4</v>
      </c>
      <c r="AI229" s="232">
        <v>4</v>
      </c>
      <c r="AJ229" s="597" t="s">
        <v>2648</v>
      </c>
      <c r="AK229" s="235" t="s">
        <v>2648</v>
      </c>
      <c r="AL229" s="235"/>
      <c r="AM229" s="233"/>
    </row>
    <row r="230" spans="1:39" ht="13.5" customHeight="1">
      <c r="A230" s="272" t="s">
        <v>1396</v>
      </c>
      <c r="B230" s="235">
        <v>483</v>
      </c>
      <c r="C230" s="236">
        <v>1020</v>
      </c>
      <c r="D230" s="237">
        <v>404</v>
      </c>
      <c r="E230" s="237">
        <v>25.4</v>
      </c>
      <c r="F230" s="237">
        <v>46</v>
      </c>
      <c r="G230" s="238">
        <v>30</v>
      </c>
      <c r="H230" s="591">
        <v>615</v>
      </c>
      <c r="I230" s="228">
        <v>928</v>
      </c>
      <c r="J230" s="228">
        <v>868</v>
      </c>
      <c r="K230" s="228" t="s">
        <v>634</v>
      </c>
      <c r="L230" s="228">
        <v>144</v>
      </c>
      <c r="M230" s="231">
        <v>298</v>
      </c>
      <c r="N230" s="228">
        <v>3.55</v>
      </c>
      <c r="O230" s="594">
        <v>7.36</v>
      </c>
      <c r="P230" s="239" t="s">
        <v>2304</v>
      </c>
      <c r="Q230" s="231">
        <v>324</v>
      </c>
      <c r="R230" s="228">
        <v>1067480</v>
      </c>
      <c r="S230" s="228">
        <v>20931</v>
      </c>
      <c r="T230" s="228">
        <v>23923</v>
      </c>
      <c r="U230" s="594">
        <v>41.66</v>
      </c>
      <c r="V230" s="231">
        <v>282.7</v>
      </c>
      <c r="W230" s="228">
        <v>50710</v>
      </c>
      <c r="X230" s="228">
        <v>2510</v>
      </c>
      <c r="Y230" s="228">
        <v>3919</v>
      </c>
      <c r="Z230" s="595">
        <v>9.08</v>
      </c>
      <c r="AA230" s="228">
        <v>152.5</v>
      </c>
      <c r="AB230" s="228">
        <v>3311</v>
      </c>
      <c r="AC230" s="232">
        <v>119900</v>
      </c>
      <c r="AD230" s="228">
        <v>1</v>
      </c>
      <c r="AE230" s="228">
        <v>1</v>
      </c>
      <c r="AF230" s="231">
        <v>1</v>
      </c>
      <c r="AG230" s="228">
        <v>2</v>
      </c>
      <c r="AH230" s="228">
        <v>4</v>
      </c>
      <c r="AI230" s="232">
        <v>4</v>
      </c>
      <c r="AJ230" s="597" t="s">
        <v>2648</v>
      </c>
      <c r="AK230" s="235" t="s">
        <v>2648</v>
      </c>
      <c r="AL230" s="235"/>
      <c r="AM230" s="233"/>
    </row>
    <row r="231" spans="1:39" ht="13.5" customHeight="1">
      <c r="A231" s="272" t="s">
        <v>1397</v>
      </c>
      <c r="B231" s="235">
        <v>539</v>
      </c>
      <c r="C231" s="236">
        <v>1030</v>
      </c>
      <c r="D231" s="237">
        <v>407</v>
      </c>
      <c r="E231" s="237">
        <v>28.4</v>
      </c>
      <c r="F231" s="237">
        <v>51.1</v>
      </c>
      <c r="G231" s="238">
        <v>30</v>
      </c>
      <c r="H231" s="591">
        <v>687</v>
      </c>
      <c r="I231" s="228">
        <v>927.8</v>
      </c>
      <c r="J231" s="228">
        <v>867.8</v>
      </c>
      <c r="K231" s="228" t="s">
        <v>634</v>
      </c>
      <c r="L231" s="228">
        <v>146</v>
      </c>
      <c r="M231" s="231">
        <v>302</v>
      </c>
      <c r="N231" s="228">
        <v>3.58</v>
      </c>
      <c r="O231" s="594">
        <v>6.64</v>
      </c>
      <c r="P231" s="239" t="s">
        <v>2305</v>
      </c>
      <c r="Q231" s="231">
        <v>362</v>
      </c>
      <c r="R231" s="228">
        <v>1202540</v>
      </c>
      <c r="S231" s="228">
        <v>23350</v>
      </c>
      <c r="T231" s="228">
        <v>26824</v>
      </c>
      <c r="U231" s="594">
        <v>41.83</v>
      </c>
      <c r="V231" s="231">
        <v>316.4</v>
      </c>
      <c r="W231" s="228">
        <v>57630</v>
      </c>
      <c r="X231" s="228">
        <v>2832</v>
      </c>
      <c r="Y231" s="228">
        <v>4436</v>
      </c>
      <c r="Z231" s="595">
        <v>9.16</v>
      </c>
      <c r="AA231" s="228">
        <v>165.7</v>
      </c>
      <c r="AB231" s="228">
        <v>4546</v>
      </c>
      <c r="AC231" s="232">
        <v>137550</v>
      </c>
      <c r="AD231" s="228">
        <v>1</v>
      </c>
      <c r="AE231" s="228">
        <v>1</v>
      </c>
      <c r="AF231" s="231">
        <v>1</v>
      </c>
      <c r="AG231" s="228">
        <v>1</v>
      </c>
      <c r="AH231" s="228">
        <v>2</v>
      </c>
      <c r="AI231" s="232">
        <v>4</v>
      </c>
      <c r="AJ231" s="597" t="s">
        <v>2648</v>
      </c>
      <c r="AK231" s="235" t="s">
        <v>2648</v>
      </c>
      <c r="AL231" s="235"/>
      <c r="AM231" s="233"/>
    </row>
    <row r="232" spans="1:39" ht="13.5" customHeight="1">
      <c r="A232" s="272" t="s">
        <v>1398</v>
      </c>
      <c r="B232" s="235">
        <v>554</v>
      </c>
      <c r="C232" s="236">
        <v>1032</v>
      </c>
      <c r="D232" s="237">
        <v>408</v>
      </c>
      <c r="E232" s="237">
        <v>29.5</v>
      </c>
      <c r="F232" s="237">
        <v>52</v>
      </c>
      <c r="G232" s="238">
        <v>30</v>
      </c>
      <c r="H232" s="591">
        <v>706</v>
      </c>
      <c r="I232" s="228">
        <v>928</v>
      </c>
      <c r="J232" s="228">
        <v>868</v>
      </c>
      <c r="K232" s="228" t="s">
        <v>634</v>
      </c>
      <c r="L232" s="228">
        <v>150</v>
      </c>
      <c r="M232" s="231">
        <v>296</v>
      </c>
      <c r="N232" s="594">
        <v>3.59</v>
      </c>
      <c r="O232" s="594">
        <v>6.47</v>
      </c>
      <c r="P232" s="239" t="s">
        <v>1028</v>
      </c>
      <c r="Q232" s="231">
        <v>372</v>
      </c>
      <c r="R232" s="228">
        <v>1232000</v>
      </c>
      <c r="S232" s="228">
        <v>23880</v>
      </c>
      <c r="T232" s="228">
        <v>27500</v>
      </c>
      <c r="U232" s="594">
        <v>41.79</v>
      </c>
      <c r="V232" s="602">
        <v>328</v>
      </c>
      <c r="W232" s="228">
        <v>59100</v>
      </c>
      <c r="X232" s="228">
        <v>2897</v>
      </c>
      <c r="Y232" s="228">
        <v>4547</v>
      </c>
      <c r="Z232" s="595">
        <v>9.15</v>
      </c>
      <c r="AA232" s="228">
        <v>168.6</v>
      </c>
      <c r="AB232" s="228">
        <v>4860</v>
      </c>
      <c r="AC232" s="232">
        <v>141330</v>
      </c>
      <c r="AD232" s="228">
        <v>1</v>
      </c>
      <c r="AE232" s="228">
        <v>1</v>
      </c>
      <c r="AF232" s="231">
        <v>1</v>
      </c>
      <c r="AG232" s="228">
        <v>1</v>
      </c>
      <c r="AH232" s="228">
        <v>2</v>
      </c>
      <c r="AI232" s="232">
        <v>3</v>
      </c>
      <c r="AJ232" s="597" t="s">
        <v>2648</v>
      </c>
      <c r="AK232" s="235" t="s">
        <v>2648</v>
      </c>
      <c r="AL232" s="235"/>
      <c r="AM232" s="233"/>
    </row>
    <row r="233" spans="1:39" ht="13.5" customHeight="1">
      <c r="A233" s="272" t="s">
        <v>1399</v>
      </c>
      <c r="B233" s="235">
        <v>591</v>
      </c>
      <c r="C233" s="236">
        <v>1040</v>
      </c>
      <c r="D233" s="237">
        <v>409</v>
      </c>
      <c r="E233" s="237">
        <v>31</v>
      </c>
      <c r="F233" s="237">
        <v>55.9</v>
      </c>
      <c r="G233" s="238">
        <v>30</v>
      </c>
      <c r="H233" s="591">
        <v>753</v>
      </c>
      <c r="I233" s="228">
        <v>928.2</v>
      </c>
      <c r="J233" s="228">
        <v>868.2</v>
      </c>
      <c r="K233" s="228" t="s">
        <v>634</v>
      </c>
      <c r="L233" s="228">
        <v>148</v>
      </c>
      <c r="M233" s="231">
        <v>304</v>
      </c>
      <c r="N233" s="594">
        <v>3.6</v>
      </c>
      <c r="O233" s="594">
        <v>6.1</v>
      </c>
      <c r="P233" s="239" t="s">
        <v>2306</v>
      </c>
      <c r="Q233" s="231">
        <v>397</v>
      </c>
      <c r="R233" s="228">
        <v>1331040</v>
      </c>
      <c r="S233" s="228">
        <v>25597</v>
      </c>
      <c r="T233" s="228">
        <v>29530</v>
      </c>
      <c r="U233" s="594">
        <v>42.05</v>
      </c>
      <c r="V233" s="231">
        <v>346.3</v>
      </c>
      <c r="W233" s="228">
        <v>64010</v>
      </c>
      <c r="X233" s="228">
        <v>3130</v>
      </c>
      <c r="Y233" s="228">
        <v>4916</v>
      </c>
      <c r="Z233" s="595">
        <v>9.22</v>
      </c>
      <c r="AA233" s="228">
        <v>177.9</v>
      </c>
      <c r="AB233" s="228">
        <v>5927</v>
      </c>
      <c r="AC233" s="232">
        <v>154330</v>
      </c>
      <c r="AD233" s="228">
        <v>1</v>
      </c>
      <c r="AE233" s="228">
        <v>1</v>
      </c>
      <c r="AF233" s="231">
        <v>1</v>
      </c>
      <c r="AG233" s="228">
        <v>1</v>
      </c>
      <c r="AH233" s="228">
        <v>2</v>
      </c>
      <c r="AI233" s="232">
        <v>3</v>
      </c>
      <c r="AJ233" s="597" t="s">
        <v>2648</v>
      </c>
      <c r="AK233" s="235" t="s">
        <v>2648</v>
      </c>
      <c r="AL233" s="235"/>
      <c r="AM233" s="233"/>
    </row>
    <row r="234" spans="1:39" ht="13.5" customHeight="1">
      <c r="A234" s="272" t="s">
        <v>1400</v>
      </c>
      <c r="B234" s="235">
        <v>642</v>
      </c>
      <c r="C234" s="236">
        <v>1048</v>
      </c>
      <c r="D234" s="237">
        <v>412</v>
      </c>
      <c r="E234" s="237">
        <v>34</v>
      </c>
      <c r="F234" s="237">
        <v>60</v>
      </c>
      <c r="G234" s="238">
        <v>30</v>
      </c>
      <c r="H234" s="591">
        <v>818</v>
      </c>
      <c r="I234" s="228">
        <v>928</v>
      </c>
      <c r="J234" s="228">
        <v>868</v>
      </c>
      <c r="K234" s="228" t="s">
        <v>634</v>
      </c>
      <c r="L234" s="228">
        <v>154</v>
      </c>
      <c r="M234" s="231">
        <v>300</v>
      </c>
      <c r="N234" s="228">
        <v>3.62</v>
      </c>
      <c r="O234" s="594">
        <v>5.65</v>
      </c>
      <c r="P234" s="239" t="s">
        <v>2307</v>
      </c>
      <c r="Q234" s="231">
        <v>431</v>
      </c>
      <c r="R234" s="228">
        <v>1450590</v>
      </c>
      <c r="S234" s="228">
        <v>27683</v>
      </c>
      <c r="T234" s="228">
        <v>32097</v>
      </c>
      <c r="U234" s="594">
        <v>42.12</v>
      </c>
      <c r="V234" s="231">
        <v>379.6</v>
      </c>
      <c r="W234" s="228">
        <v>70280</v>
      </c>
      <c r="X234" s="228">
        <v>3412</v>
      </c>
      <c r="Y234" s="228">
        <v>5379</v>
      </c>
      <c r="Z234" s="595">
        <v>9.27</v>
      </c>
      <c r="AA234" s="228">
        <v>189.1</v>
      </c>
      <c r="AB234" s="228">
        <v>7440</v>
      </c>
      <c r="AC234" s="232">
        <v>170670</v>
      </c>
      <c r="AD234" s="228">
        <v>1</v>
      </c>
      <c r="AE234" s="228">
        <v>1</v>
      </c>
      <c r="AF234" s="231">
        <v>1</v>
      </c>
      <c r="AG234" s="228">
        <v>1</v>
      </c>
      <c r="AH234" s="228">
        <v>1</v>
      </c>
      <c r="AI234" s="232">
        <v>2</v>
      </c>
      <c r="AJ234" s="597" t="s">
        <v>2648</v>
      </c>
      <c r="AK234" s="235" t="s">
        <v>2648</v>
      </c>
      <c r="AL234" s="235"/>
      <c r="AM234" s="233"/>
    </row>
    <row r="235" spans="1:39" ht="13.5" customHeight="1">
      <c r="A235" s="272" t="s">
        <v>1401</v>
      </c>
      <c r="B235" s="235">
        <v>748</v>
      </c>
      <c r="C235" s="236">
        <v>1068</v>
      </c>
      <c r="D235" s="237">
        <v>417</v>
      </c>
      <c r="E235" s="237">
        <v>39</v>
      </c>
      <c r="F235" s="237">
        <v>70</v>
      </c>
      <c r="G235" s="238">
        <v>30</v>
      </c>
      <c r="H235" s="591">
        <v>953</v>
      </c>
      <c r="I235" s="228">
        <v>928</v>
      </c>
      <c r="J235" s="228">
        <v>868</v>
      </c>
      <c r="K235" s="228" t="s">
        <v>634</v>
      </c>
      <c r="L235" s="228">
        <v>160</v>
      </c>
      <c r="M235" s="231">
        <v>306</v>
      </c>
      <c r="N235" s="228">
        <v>3.67</v>
      </c>
      <c r="O235" s="594">
        <v>4.91</v>
      </c>
      <c r="P235" s="239" t="s">
        <v>2308</v>
      </c>
      <c r="Q235" s="231">
        <v>503</v>
      </c>
      <c r="R235" s="228">
        <v>1731940</v>
      </c>
      <c r="S235" s="228">
        <v>32433</v>
      </c>
      <c r="T235" s="228">
        <v>37881</v>
      </c>
      <c r="U235" s="594">
        <v>42.62</v>
      </c>
      <c r="V235" s="231">
        <v>438.9</v>
      </c>
      <c r="W235" s="228">
        <v>85110</v>
      </c>
      <c r="X235" s="228">
        <v>4082</v>
      </c>
      <c r="Y235" s="228">
        <v>6459</v>
      </c>
      <c r="Z235" s="595">
        <v>9.45</v>
      </c>
      <c r="AA235" s="228">
        <v>214.1</v>
      </c>
      <c r="AB235" s="228">
        <v>11670</v>
      </c>
      <c r="AC235" s="232">
        <v>210650</v>
      </c>
      <c r="AD235" s="228">
        <v>1</v>
      </c>
      <c r="AE235" s="228">
        <v>1</v>
      </c>
      <c r="AF235" s="231">
        <v>1</v>
      </c>
      <c r="AG235" s="228">
        <v>1</v>
      </c>
      <c r="AH235" s="228">
        <v>1</v>
      </c>
      <c r="AI235" s="232">
        <v>1</v>
      </c>
      <c r="AJ235" s="597" t="s">
        <v>2648</v>
      </c>
      <c r="AK235" s="235" t="s">
        <v>2648</v>
      </c>
      <c r="AL235" s="235"/>
      <c r="AM235" s="233"/>
    </row>
    <row r="236" spans="1:39" ht="13.5" customHeight="1">
      <c r="A236" s="272" t="s">
        <v>1402</v>
      </c>
      <c r="B236" s="235">
        <v>883</v>
      </c>
      <c r="C236" s="236">
        <v>1092</v>
      </c>
      <c r="D236" s="237">
        <v>424</v>
      </c>
      <c r="E236" s="237">
        <v>45.5</v>
      </c>
      <c r="F236" s="237">
        <v>82</v>
      </c>
      <c r="G236" s="238">
        <v>30</v>
      </c>
      <c r="H236" s="663">
        <v>1125</v>
      </c>
      <c r="I236" s="228">
        <v>928</v>
      </c>
      <c r="J236" s="228">
        <v>868</v>
      </c>
      <c r="K236" s="228" t="s">
        <v>634</v>
      </c>
      <c r="L236" s="228">
        <v>166</v>
      </c>
      <c r="M236" s="231">
        <v>312</v>
      </c>
      <c r="N236" s="228">
        <v>3.74</v>
      </c>
      <c r="O236" s="594">
        <v>4.23</v>
      </c>
      <c r="P236" s="239" t="s">
        <v>2309</v>
      </c>
      <c r="Q236" s="231">
        <v>593</v>
      </c>
      <c r="R236" s="228">
        <v>2096420</v>
      </c>
      <c r="S236" s="228">
        <v>38396</v>
      </c>
      <c r="T236" s="228">
        <v>45265</v>
      </c>
      <c r="U236" s="594">
        <v>43.16</v>
      </c>
      <c r="V236" s="231">
        <v>516.5</v>
      </c>
      <c r="W236" s="228">
        <v>104970</v>
      </c>
      <c r="X236" s="228">
        <v>4952</v>
      </c>
      <c r="Y236" s="228">
        <v>7874</v>
      </c>
      <c r="Z236" s="595">
        <v>9.66</v>
      </c>
      <c r="AA236" s="228">
        <v>244.6</v>
      </c>
      <c r="AB236" s="228">
        <v>18750</v>
      </c>
      <c r="AC236" s="232">
        <v>265670</v>
      </c>
      <c r="AD236" s="228">
        <v>1</v>
      </c>
      <c r="AE236" s="228">
        <v>1</v>
      </c>
      <c r="AF236" s="231" t="s">
        <v>627</v>
      </c>
      <c r="AG236" s="228">
        <v>1</v>
      </c>
      <c r="AH236" s="228">
        <v>1</v>
      </c>
      <c r="AI236" s="232" t="s">
        <v>627</v>
      </c>
      <c r="AJ236" s="597" t="s">
        <v>2648</v>
      </c>
      <c r="AK236" s="235"/>
      <c r="AL236" s="235"/>
      <c r="AM236" s="233"/>
    </row>
    <row r="237" spans="1:39" ht="13.5" customHeight="1">
      <c r="A237" s="272" t="s">
        <v>1403</v>
      </c>
      <c r="B237" s="235">
        <v>343</v>
      </c>
      <c r="C237" s="236">
        <v>1090</v>
      </c>
      <c r="D237" s="237">
        <v>400</v>
      </c>
      <c r="E237" s="237">
        <v>18</v>
      </c>
      <c r="F237" s="237">
        <v>31</v>
      </c>
      <c r="G237" s="238">
        <v>20</v>
      </c>
      <c r="H237" s="591">
        <v>436</v>
      </c>
      <c r="I237" s="228">
        <v>1028</v>
      </c>
      <c r="J237" s="228">
        <v>988</v>
      </c>
      <c r="K237" s="228" t="s">
        <v>634</v>
      </c>
      <c r="L237" s="228">
        <v>116</v>
      </c>
      <c r="M237" s="231">
        <v>294</v>
      </c>
      <c r="N237" s="228">
        <v>3.71</v>
      </c>
      <c r="O237" s="594">
        <v>10.83</v>
      </c>
      <c r="P237" s="239" t="s">
        <v>2310</v>
      </c>
      <c r="Q237" s="231">
        <v>230</v>
      </c>
      <c r="R237" s="228">
        <v>867400</v>
      </c>
      <c r="S237" s="228">
        <v>15920</v>
      </c>
      <c r="T237" s="228">
        <v>18060</v>
      </c>
      <c r="U237" s="594">
        <v>44.58</v>
      </c>
      <c r="V237" s="231">
        <v>206.5</v>
      </c>
      <c r="W237" s="228">
        <v>33120</v>
      </c>
      <c r="X237" s="228">
        <v>1656</v>
      </c>
      <c r="Y237" s="228">
        <v>2568</v>
      </c>
      <c r="Z237" s="595">
        <v>8.71</v>
      </c>
      <c r="AA237" s="228">
        <v>103.4</v>
      </c>
      <c r="AB237" s="228">
        <v>1037</v>
      </c>
      <c r="AC237" s="232">
        <v>92710</v>
      </c>
      <c r="AD237" s="228">
        <v>1</v>
      </c>
      <c r="AE237" s="228">
        <v>1</v>
      </c>
      <c r="AF237" s="231">
        <v>2</v>
      </c>
      <c r="AG237" s="228">
        <v>4</v>
      </c>
      <c r="AH237" s="228">
        <v>4</v>
      </c>
      <c r="AI237" s="232">
        <v>4</v>
      </c>
      <c r="AJ237" s="597" t="s">
        <v>2648</v>
      </c>
      <c r="AK237" s="235" t="s">
        <v>2648</v>
      </c>
      <c r="AL237" s="235"/>
      <c r="AM237" s="233"/>
    </row>
    <row r="238" spans="1:39" ht="13.5" customHeight="1">
      <c r="A238" s="272" t="s">
        <v>1404</v>
      </c>
      <c r="B238" s="235">
        <v>390</v>
      </c>
      <c r="C238" s="236">
        <v>1100</v>
      </c>
      <c r="D238" s="237">
        <v>400</v>
      </c>
      <c r="E238" s="237">
        <v>20</v>
      </c>
      <c r="F238" s="237">
        <v>36</v>
      </c>
      <c r="G238" s="238">
        <v>20</v>
      </c>
      <c r="H238" s="591">
        <v>497</v>
      </c>
      <c r="I238" s="228">
        <v>1028</v>
      </c>
      <c r="J238" s="228">
        <v>988</v>
      </c>
      <c r="K238" s="228" t="s">
        <v>634</v>
      </c>
      <c r="L238" s="228">
        <v>118</v>
      </c>
      <c r="M238" s="231">
        <v>294</v>
      </c>
      <c r="N238" s="228">
        <v>3.73</v>
      </c>
      <c r="O238" s="594">
        <v>9.55</v>
      </c>
      <c r="P238" s="239" t="s">
        <v>2311</v>
      </c>
      <c r="Q238" s="231">
        <v>262</v>
      </c>
      <c r="R238" s="228">
        <v>1005000</v>
      </c>
      <c r="S238" s="228">
        <v>18280</v>
      </c>
      <c r="T238" s="228">
        <v>20780</v>
      </c>
      <c r="U238" s="594">
        <v>44.98</v>
      </c>
      <c r="V238" s="231">
        <v>230.6</v>
      </c>
      <c r="W238" s="228">
        <v>38480</v>
      </c>
      <c r="X238" s="228">
        <v>1924</v>
      </c>
      <c r="Y238" s="228">
        <v>2988</v>
      </c>
      <c r="Z238" s="595">
        <v>8.8</v>
      </c>
      <c r="AA238" s="228">
        <v>115.4</v>
      </c>
      <c r="AB238" s="228">
        <v>1564</v>
      </c>
      <c r="AC238" s="232">
        <v>108680</v>
      </c>
      <c r="AD238" s="228">
        <v>1</v>
      </c>
      <c r="AE238" s="228">
        <v>1</v>
      </c>
      <c r="AF238" s="231">
        <v>1</v>
      </c>
      <c r="AG238" s="228">
        <v>4</v>
      </c>
      <c r="AH238" s="228">
        <v>4</v>
      </c>
      <c r="AI238" s="232">
        <v>4</v>
      </c>
      <c r="AJ238" s="597" t="s">
        <v>2648</v>
      </c>
      <c r="AK238" s="235" t="s">
        <v>2648</v>
      </c>
      <c r="AL238" s="235"/>
      <c r="AM238" s="233"/>
    </row>
    <row r="239" spans="1:39" ht="13.5" customHeight="1">
      <c r="A239" s="272" t="s">
        <v>1405</v>
      </c>
      <c r="B239" s="235">
        <v>433</v>
      </c>
      <c r="C239" s="236">
        <v>1108</v>
      </c>
      <c r="D239" s="237">
        <v>402</v>
      </c>
      <c r="E239" s="237">
        <v>22</v>
      </c>
      <c r="F239" s="237">
        <v>40</v>
      </c>
      <c r="G239" s="238">
        <v>20</v>
      </c>
      <c r="H239" s="591">
        <v>551</v>
      </c>
      <c r="I239" s="228">
        <v>1028</v>
      </c>
      <c r="J239" s="228">
        <v>988</v>
      </c>
      <c r="K239" s="228" t="s">
        <v>634</v>
      </c>
      <c r="L239" s="228">
        <v>120</v>
      </c>
      <c r="M239" s="231">
        <v>296</v>
      </c>
      <c r="N239" s="228">
        <v>3.75</v>
      </c>
      <c r="O239" s="594">
        <v>8.66</v>
      </c>
      <c r="P239" s="239" t="s">
        <v>393</v>
      </c>
      <c r="Q239" s="231">
        <v>290</v>
      </c>
      <c r="R239" s="228">
        <v>1126000</v>
      </c>
      <c r="S239" s="228">
        <v>20320</v>
      </c>
      <c r="T239" s="228">
        <v>23160</v>
      </c>
      <c r="U239" s="594">
        <v>45.19</v>
      </c>
      <c r="V239" s="231">
        <v>254.4</v>
      </c>
      <c r="W239" s="228">
        <v>43410</v>
      </c>
      <c r="X239" s="228">
        <v>2160</v>
      </c>
      <c r="Y239" s="228">
        <v>3362</v>
      </c>
      <c r="Z239" s="595">
        <v>8.87</v>
      </c>
      <c r="AA239" s="228">
        <v>125.4</v>
      </c>
      <c r="AB239" s="228">
        <v>2130</v>
      </c>
      <c r="AC239" s="232">
        <v>123500</v>
      </c>
      <c r="AD239" s="228">
        <v>1</v>
      </c>
      <c r="AE239" s="228">
        <v>1</v>
      </c>
      <c r="AF239" s="231">
        <v>1</v>
      </c>
      <c r="AG239" s="228">
        <v>4</v>
      </c>
      <c r="AH239" s="228">
        <v>4</v>
      </c>
      <c r="AI239" s="232">
        <v>4</v>
      </c>
      <c r="AJ239" s="597" t="s">
        <v>2648</v>
      </c>
      <c r="AK239" s="235" t="s">
        <v>2648</v>
      </c>
      <c r="AL239" s="235"/>
      <c r="AM239" s="233"/>
    </row>
    <row r="240" spans="1:39" ht="13.5" customHeight="1">
      <c r="A240" s="272" t="s">
        <v>1406</v>
      </c>
      <c r="B240" s="235">
        <v>499</v>
      </c>
      <c r="C240" s="236">
        <v>1118</v>
      </c>
      <c r="D240" s="237">
        <v>405</v>
      </c>
      <c r="E240" s="237">
        <v>26</v>
      </c>
      <c r="F240" s="237">
        <v>45</v>
      </c>
      <c r="G240" s="238">
        <v>20</v>
      </c>
      <c r="H240" s="591">
        <v>635</v>
      </c>
      <c r="I240" s="228">
        <v>1028</v>
      </c>
      <c r="J240" s="228">
        <v>988</v>
      </c>
      <c r="K240" s="228" t="s">
        <v>634</v>
      </c>
      <c r="L240" s="228">
        <v>124</v>
      </c>
      <c r="M240" s="231">
        <v>300</v>
      </c>
      <c r="N240" s="228">
        <v>3.77</v>
      </c>
      <c r="O240" s="594">
        <v>7.56</v>
      </c>
      <c r="P240" s="239" t="s">
        <v>394</v>
      </c>
      <c r="Q240" s="231">
        <v>335</v>
      </c>
      <c r="R240" s="228">
        <v>1294000</v>
      </c>
      <c r="S240" s="228">
        <v>23150</v>
      </c>
      <c r="T240" s="228">
        <v>26600</v>
      </c>
      <c r="U240" s="594">
        <v>45.14</v>
      </c>
      <c r="V240" s="231">
        <v>300.4</v>
      </c>
      <c r="W240" s="228">
        <v>49980</v>
      </c>
      <c r="X240" s="228">
        <v>2468</v>
      </c>
      <c r="Y240" s="228">
        <v>3870</v>
      </c>
      <c r="Z240" s="595">
        <v>8.87</v>
      </c>
      <c r="AA240" s="228">
        <v>139.4</v>
      </c>
      <c r="AB240" s="228">
        <v>3135</v>
      </c>
      <c r="AC240" s="232">
        <v>143410</v>
      </c>
      <c r="AD240" s="228">
        <v>1</v>
      </c>
      <c r="AE240" s="228">
        <v>1</v>
      </c>
      <c r="AF240" s="231">
        <v>1</v>
      </c>
      <c r="AG240" s="228">
        <v>2</v>
      </c>
      <c r="AH240" s="228">
        <v>4</v>
      </c>
      <c r="AI240" s="232">
        <v>4</v>
      </c>
      <c r="AJ240" s="597" t="s">
        <v>2648</v>
      </c>
      <c r="AK240" s="235" t="s">
        <v>2648</v>
      </c>
      <c r="AL240" s="235"/>
      <c r="AM240" s="233"/>
    </row>
    <row r="241" spans="1:39" ht="13.5" customHeight="1">
      <c r="A241" s="275"/>
      <c r="B241" s="233"/>
      <c r="C241" s="250"/>
      <c r="D241" s="250"/>
      <c r="E241" s="250"/>
      <c r="F241" s="250"/>
      <c r="G241" s="250"/>
      <c r="H241" s="233"/>
      <c r="I241" s="233"/>
      <c r="J241" s="233"/>
      <c r="K241" s="233"/>
      <c r="L241" s="233"/>
      <c r="M241" s="233"/>
      <c r="N241" s="233"/>
      <c r="O241" s="233"/>
      <c r="P241" s="275"/>
      <c r="Q241" s="233"/>
      <c r="R241" s="233"/>
      <c r="S241" s="233"/>
      <c r="T241" s="233"/>
      <c r="U241" s="233"/>
      <c r="V241" s="233"/>
      <c r="W241" s="233"/>
      <c r="X241" s="233"/>
      <c r="Y241" s="233"/>
      <c r="Z241" s="233"/>
      <c r="AA241" s="233"/>
      <c r="AB241" s="233"/>
      <c r="AC241" s="233"/>
      <c r="AD241" s="233"/>
      <c r="AE241" s="233"/>
      <c r="AF241" s="233"/>
      <c r="AG241" s="233"/>
      <c r="AH241" s="233"/>
      <c r="AI241" s="233"/>
      <c r="AJ241" s="233"/>
      <c r="AK241" s="233"/>
      <c r="AL241" s="233"/>
      <c r="AM241" s="233"/>
    </row>
    <row r="242" ht="13.5" customHeight="1">
      <c r="AM242" s="233"/>
    </row>
  </sheetData>
  <mergeCells count="17">
    <mergeCell ref="A1:R1"/>
    <mergeCell ref="A2:S2"/>
    <mergeCell ref="A3:S3"/>
    <mergeCell ref="AJ6:AJ10"/>
    <mergeCell ref="AD6:AI6"/>
    <mergeCell ref="R5:V5"/>
    <mergeCell ref="W5:Z5"/>
    <mergeCell ref="AA5:AC5"/>
    <mergeCell ref="AK6:AK10"/>
    <mergeCell ref="AL6:AL10"/>
    <mergeCell ref="A4:B5"/>
    <mergeCell ref="C4:G5"/>
    <mergeCell ref="H4:H5"/>
    <mergeCell ref="I4:M5"/>
    <mergeCell ref="N4:O5"/>
    <mergeCell ref="P4:Q5"/>
    <mergeCell ref="R4:AC4"/>
  </mergeCells>
  <printOptions/>
  <pageMargins left="0.3937007874015748" right="0.3937007874015748" top="0.3937007874015748" bottom="0.7874015748031497" header="0.3937007874015748" footer="0.3937007874015748"/>
  <pageSetup fitToHeight="6" fitToWidth="1" orientation="landscape" pageOrder="overThenDown" paperSize="9" scale="65"/>
  <headerFooter alignWithMargins="0">
    <oddFooter>&amp;L&amp;"Helvetica,Regular"&amp;8&amp;F
&amp;D&amp;R&amp;"Helvetica,Regular"&amp;8Profilés &amp;A
Page &amp;P/&amp;N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43"/>
  <sheetViews>
    <sheetView showGridLines="0" showOutlineSymbols="0" zoomScale="75" zoomScaleNormal="75" workbookViewId="0" topLeftCell="A1">
      <selection activeCell="AA5" sqref="AA5"/>
    </sheetView>
  </sheetViews>
  <sheetFormatPr defaultColWidth="9.00390625" defaultRowHeight="13.5" customHeight="1" outlineLevelCol="3"/>
  <cols>
    <col min="1" max="1" width="9.125" style="416" customWidth="1"/>
    <col min="2" max="2" width="4.375" style="234" customWidth="1"/>
    <col min="3" max="3" width="3.75390625" style="234" customWidth="1"/>
    <col min="4" max="4" width="3.625" style="234" customWidth="1" outlineLevel="1"/>
    <col min="5" max="6" width="4.375" style="234" customWidth="1" outlineLevel="3"/>
    <col min="7" max="8" width="4.375" style="250" customWidth="1" outlineLevel="3"/>
    <col min="9" max="9" width="5.25390625" style="234" customWidth="1" outlineLevel="3"/>
    <col min="10" max="10" width="5.625" style="234" customWidth="1" outlineLevel="3"/>
    <col min="11" max="12" width="5.25390625" style="234" customWidth="1" outlineLevel="3"/>
    <col min="13" max="13" width="9.25390625" style="416" customWidth="1" outlineLevel="3"/>
    <col min="14" max="14" width="5.00390625" style="234" customWidth="1" outlineLevel="3"/>
    <col min="15" max="26" width="6.375" style="234" customWidth="1" outlineLevel="3"/>
    <col min="27" max="30" width="4.25390625" style="234" customWidth="1" outlineLevel="3"/>
    <col min="31" max="33" width="2.75390625" style="234" customWidth="1" outlineLevel="3"/>
    <col min="34" max="34" width="4.75390625" style="234" customWidth="1" outlineLevel="3"/>
    <col min="35" max="41" width="5.25390625" style="234" customWidth="1" outlineLevel="2"/>
    <col min="42" max="42" width="5.25390625" style="234" customWidth="1" outlineLevel="1"/>
    <col min="43" max="16384" width="5.25390625" style="234" customWidth="1"/>
  </cols>
  <sheetData>
    <row r="1" spans="1:19" ht="53.25" customHeight="1">
      <c r="A1" s="1257" t="s">
        <v>946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685"/>
    </row>
    <row r="2" spans="1:19" ht="54.75" customHeight="1">
      <c r="A2" s="1257" t="s">
        <v>947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</row>
    <row r="3" spans="1:19" ht="63.75" customHeight="1" thickBot="1">
      <c r="A3" s="1282" t="s">
        <v>822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</row>
    <row r="4" spans="1:26" ht="36" customHeight="1" thickBot="1" thickTop="1">
      <c r="A4" s="1131" t="s">
        <v>2154</v>
      </c>
      <c r="B4" s="1163"/>
      <c r="C4" s="1131" t="s">
        <v>2155</v>
      </c>
      <c r="D4" s="1173"/>
      <c r="E4" s="1173"/>
      <c r="F4" s="1173"/>
      <c r="G4" s="1173"/>
      <c r="H4" s="1135"/>
      <c r="I4" s="1132"/>
      <c r="J4" s="606"/>
      <c r="K4" s="1131" t="s">
        <v>780</v>
      </c>
      <c r="L4" s="1163"/>
      <c r="M4" s="1131" t="s">
        <v>2154</v>
      </c>
      <c r="N4" s="1173"/>
      <c r="O4" s="1240" t="s">
        <v>43</v>
      </c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63"/>
    </row>
    <row r="5" spans="1:26" ht="49.5" customHeight="1" thickBot="1" thickTop="1">
      <c r="A5" s="1164"/>
      <c r="B5" s="1165"/>
      <c r="C5" s="1164"/>
      <c r="D5" s="1167"/>
      <c r="E5" s="1167"/>
      <c r="F5" s="1167"/>
      <c r="G5" s="1167"/>
      <c r="H5" s="1136"/>
      <c r="I5" s="1134"/>
      <c r="J5" s="607"/>
      <c r="K5" s="1164"/>
      <c r="L5" s="1165"/>
      <c r="M5" s="1164"/>
      <c r="N5" s="1167"/>
      <c r="O5" s="1256" t="s">
        <v>758</v>
      </c>
      <c r="P5" s="1171"/>
      <c r="Q5" s="1171"/>
      <c r="R5" s="1171"/>
      <c r="S5" s="1172"/>
      <c r="T5" s="1139" t="s">
        <v>1794</v>
      </c>
      <c r="U5" s="1254"/>
      <c r="V5" s="1254"/>
      <c r="W5" s="1255"/>
      <c r="X5" s="1256"/>
      <c r="Y5" s="1171"/>
      <c r="Z5" s="1172"/>
    </row>
    <row r="6" spans="1:34" s="355" customFormat="1" ht="21.75" customHeight="1" thickTop="1">
      <c r="A6" s="327" t="s">
        <v>1304</v>
      </c>
      <c r="B6" s="328"/>
      <c r="C6" s="243"/>
      <c r="D6" s="243"/>
      <c r="E6" s="243"/>
      <c r="F6" s="243"/>
      <c r="G6" s="243"/>
      <c r="H6" s="243"/>
      <c r="I6" s="243"/>
      <c r="J6" s="328"/>
      <c r="K6" s="243"/>
      <c r="L6" s="243"/>
      <c r="M6" s="425" t="s">
        <v>1305</v>
      </c>
      <c r="N6" s="328"/>
      <c r="O6" s="243"/>
      <c r="P6" s="243"/>
      <c r="Q6" s="243"/>
      <c r="R6" s="243"/>
      <c r="S6" s="244"/>
      <c r="T6" s="243"/>
      <c r="U6" s="243"/>
      <c r="V6" s="243"/>
      <c r="W6" s="244"/>
      <c r="X6" s="243"/>
      <c r="Y6" s="243"/>
      <c r="Z6" s="244"/>
      <c r="AA6" s="1286" t="s">
        <v>1346</v>
      </c>
      <c r="AB6" s="1284"/>
      <c r="AC6" s="1284"/>
      <c r="AD6" s="1285"/>
      <c r="AE6" s="1077" t="s">
        <v>77</v>
      </c>
      <c r="AF6" s="1083"/>
      <c r="AG6" s="1083"/>
      <c r="AH6" s="245"/>
    </row>
    <row r="7" spans="1:34" s="355" customFormat="1" ht="13.5" customHeight="1">
      <c r="A7" s="335"/>
      <c r="B7" s="336"/>
      <c r="C7" s="245"/>
      <c r="D7" s="245"/>
      <c r="E7" s="245"/>
      <c r="F7" s="245"/>
      <c r="G7" s="245"/>
      <c r="H7" s="245"/>
      <c r="I7" s="245"/>
      <c r="J7" s="336"/>
      <c r="K7" s="245"/>
      <c r="L7" s="245"/>
      <c r="M7" s="426"/>
      <c r="N7" s="336"/>
      <c r="O7" s="245"/>
      <c r="P7" s="245"/>
      <c r="Q7" s="245"/>
      <c r="R7" s="245"/>
      <c r="S7" s="246"/>
      <c r="T7" s="245"/>
      <c r="U7" s="245"/>
      <c r="V7" s="245"/>
      <c r="W7" s="246"/>
      <c r="X7" s="245"/>
      <c r="Y7" s="245"/>
      <c r="Z7" s="246"/>
      <c r="AA7" s="464"/>
      <c r="AB7" s="249"/>
      <c r="AC7" s="465"/>
      <c r="AD7" s="466"/>
      <c r="AE7" s="1077"/>
      <c r="AF7" s="1083"/>
      <c r="AG7" s="1083"/>
      <c r="AH7" s="467"/>
    </row>
    <row r="8" spans="1:34" s="355" customFormat="1" ht="13.5" customHeight="1">
      <c r="A8" s="335"/>
      <c r="B8" s="336" t="s">
        <v>400</v>
      </c>
      <c r="C8" s="245" t="s">
        <v>401</v>
      </c>
      <c r="D8" s="245" t="s">
        <v>402</v>
      </c>
      <c r="E8" s="245" t="s">
        <v>795</v>
      </c>
      <c r="F8" s="245" t="s">
        <v>796</v>
      </c>
      <c r="G8" s="245" t="s">
        <v>2293</v>
      </c>
      <c r="H8" s="245" t="s">
        <v>2294</v>
      </c>
      <c r="I8" s="245" t="s">
        <v>408</v>
      </c>
      <c r="J8" s="336" t="s">
        <v>406</v>
      </c>
      <c r="K8" s="245" t="s">
        <v>2296</v>
      </c>
      <c r="L8" s="245" t="s">
        <v>2297</v>
      </c>
      <c r="M8" s="426"/>
      <c r="N8" s="336" t="s">
        <v>400</v>
      </c>
      <c r="O8" s="245" t="s">
        <v>2298</v>
      </c>
      <c r="P8" s="245" t="s">
        <v>2299</v>
      </c>
      <c r="Q8" s="245" t="s">
        <v>1179</v>
      </c>
      <c r="R8" s="245" t="s">
        <v>2300</v>
      </c>
      <c r="S8" s="246" t="s">
        <v>2301</v>
      </c>
      <c r="T8" s="245" t="s">
        <v>2302</v>
      </c>
      <c r="U8" s="245" t="s">
        <v>1814</v>
      </c>
      <c r="V8" s="245" t="s">
        <v>1180</v>
      </c>
      <c r="W8" s="246" t="s">
        <v>623</v>
      </c>
      <c r="X8" s="245" t="s">
        <v>624</v>
      </c>
      <c r="Y8" s="245" t="s">
        <v>626</v>
      </c>
      <c r="Z8" s="304" t="s">
        <v>1466</v>
      </c>
      <c r="AA8" s="1291" t="s">
        <v>423</v>
      </c>
      <c r="AB8" s="1292"/>
      <c r="AC8" s="1293" t="s">
        <v>423</v>
      </c>
      <c r="AD8" s="1294"/>
      <c r="AE8" s="1077"/>
      <c r="AF8" s="1083"/>
      <c r="AG8" s="1083"/>
      <c r="AH8" s="263"/>
    </row>
    <row r="9" spans="1:34" s="355" customFormat="1" ht="13.5" customHeight="1">
      <c r="A9" s="335"/>
      <c r="B9" s="336" t="s">
        <v>2371</v>
      </c>
      <c r="C9" s="245" t="s">
        <v>2372</v>
      </c>
      <c r="D9" s="245" t="s">
        <v>2373</v>
      </c>
      <c r="E9" s="245" t="s">
        <v>2373</v>
      </c>
      <c r="F9" s="245" t="s">
        <v>2373</v>
      </c>
      <c r="G9" s="245" t="s">
        <v>2373</v>
      </c>
      <c r="H9" s="245" t="s">
        <v>2373</v>
      </c>
      <c r="I9" s="245" t="s">
        <v>2373</v>
      </c>
      <c r="J9" s="336" t="s">
        <v>1348</v>
      </c>
      <c r="K9" s="245" t="s">
        <v>2381</v>
      </c>
      <c r="L9" s="245" t="s">
        <v>2382</v>
      </c>
      <c r="M9" s="426"/>
      <c r="N9" s="364" t="s">
        <v>1138</v>
      </c>
      <c r="O9" s="245" t="s">
        <v>1228</v>
      </c>
      <c r="P9" s="245" t="s">
        <v>1350</v>
      </c>
      <c r="Q9" s="245" t="s">
        <v>1350</v>
      </c>
      <c r="R9" s="245" t="s">
        <v>2373</v>
      </c>
      <c r="S9" s="246" t="s">
        <v>1348</v>
      </c>
      <c r="T9" s="245" t="s">
        <v>1351</v>
      </c>
      <c r="U9" s="245" t="s">
        <v>1350</v>
      </c>
      <c r="V9" s="245" t="s">
        <v>1350</v>
      </c>
      <c r="W9" s="246" t="s">
        <v>2373</v>
      </c>
      <c r="X9" s="245" t="s">
        <v>2373</v>
      </c>
      <c r="Y9" s="245" t="s">
        <v>1351</v>
      </c>
      <c r="Z9" s="304" t="s">
        <v>1229</v>
      </c>
      <c r="AA9" s="1287" t="s">
        <v>2377</v>
      </c>
      <c r="AB9" s="1288"/>
      <c r="AC9" s="1289" t="s">
        <v>2378</v>
      </c>
      <c r="AD9" s="1290"/>
      <c r="AE9" s="1077"/>
      <c r="AF9" s="1083"/>
      <c r="AG9" s="1083"/>
      <c r="AH9" s="263"/>
    </row>
    <row r="10" spans="1:34" s="355" customFormat="1" ht="13.5" customHeight="1" thickBot="1">
      <c r="A10" s="468"/>
      <c r="B10" s="348"/>
      <c r="C10" s="247"/>
      <c r="D10" s="247"/>
      <c r="E10" s="247"/>
      <c r="F10" s="247"/>
      <c r="G10" s="247"/>
      <c r="H10" s="247"/>
      <c r="I10" s="247"/>
      <c r="J10" s="656" t="s">
        <v>2863</v>
      </c>
      <c r="K10" s="247"/>
      <c r="L10" s="247"/>
      <c r="M10" s="349"/>
      <c r="N10" s="248"/>
      <c r="O10" s="659" t="s">
        <v>2864</v>
      </c>
      <c r="P10" s="659" t="s">
        <v>1447</v>
      </c>
      <c r="Q10" s="659" t="s">
        <v>1447</v>
      </c>
      <c r="R10" s="659" t="s">
        <v>1798</v>
      </c>
      <c r="S10" s="660" t="s">
        <v>2863</v>
      </c>
      <c r="T10" s="659" t="s">
        <v>2864</v>
      </c>
      <c r="U10" s="659" t="s">
        <v>1447</v>
      </c>
      <c r="V10" s="659" t="s">
        <v>1447</v>
      </c>
      <c r="W10" s="660" t="s">
        <v>1798</v>
      </c>
      <c r="X10" s="659"/>
      <c r="Y10" s="659" t="s">
        <v>2864</v>
      </c>
      <c r="Z10" s="659" t="s">
        <v>1448</v>
      </c>
      <c r="AA10" s="469" t="s">
        <v>2151</v>
      </c>
      <c r="AB10" s="470" t="s">
        <v>2152</v>
      </c>
      <c r="AC10" s="471" t="s">
        <v>2151</v>
      </c>
      <c r="AD10" s="472" t="s">
        <v>2152</v>
      </c>
      <c r="AE10" s="1078"/>
      <c r="AF10" s="1084"/>
      <c r="AG10" s="1084"/>
      <c r="AH10" s="263"/>
    </row>
    <row r="11" spans="1:34" ht="13.5" customHeight="1" thickTop="1">
      <c r="A11" s="473"/>
      <c r="B11" s="250"/>
      <c r="C11" s="250"/>
      <c r="D11" s="250"/>
      <c r="E11" s="250"/>
      <c r="F11" s="250"/>
      <c r="I11" s="250"/>
      <c r="J11" s="250"/>
      <c r="K11" s="250"/>
      <c r="L11" s="250"/>
      <c r="M11" s="473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1:34" ht="13.5" customHeight="1">
      <c r="A12" s="494" t="s">
        <v>1306</v>
      </c>
      <c r="B12" s="647">
        <v>8.5</v>
      </c>
      <c r="C12" s="126">
        <v>76</v>
      </c>
      <c r="D12" s="126">
        <v>59</v>
      </c>
      <c r="E12" s="126">
        <v>4.3</v>
      </c>
      <c r="F12" s="126">
        <v>6.6</v>
      </c>
      <c r="G12" s="126">
        <v>7</v>
      </c>
      <c r="H12" s="126">
        <v>2.1</v>
      </c>
      <c r="I12" s="126">
        <v>48</v>
      </c>
      <c r="J12" s="664">
        <v>10.8</v>
      </c>
      <c r="K12" s="665">
        <v>0.37</v>
      </c>
      <c r="L12" s="619">
        <v>43.59</v>
      </c>
      <c r="M12" s="128" t="s">
        <v>1834</v>
      </c>
      <c r="N12" s="653">
        <v>5.7</v>
      </c>
      <c r="O12" s="618">
        <v>106</v>
      </c>
      <c r="P12" s="617">
        <v>27.9</v>
      </c>
      <c r="Q12" s="126">
        <v>32.3</v>
      </c>
      <c r="R12" s="126">
        <v>3.13</v>
      </c>
      <c r="S12" s="127">
        <v>4.31</v>
      </c>
      <c r="T12" s="617">
        <v>21.9</v>
      </c>
      <c r="U12" s="126">
        <v>7.42</v>
      </c>
      <c r="V12" s="126">
        <v>11.6</v>
      </c>
      <c r="W12" s="620">
        <v>1.42</v>
      </c>
      <c r="X12" s="617">
        <v>25.9</v>
      </c>
      <c r="Y12" s="126">
        <v>1.65</v>
      </c>
      <c r="Z12" s="126">
        <v>0.27</v>
      </c>
      <c r="AA12" s="262">
        <v>1</v>
      </c>
      <c r="AB12" s="126">
        <v>1</v>
      </c>
      <c r="AC12" s="273">
        <v>1</v>
      </c>
      <c r="AD12" s="126">
        <v>1</v>
      </c>
      <c r="AE12" s="648" t="s">
        <v>2648</v>
      </c>
      <c r="AF12" s="87"/>
      <c r="AG12" s="87"/>
      <c r="AH12" s="263"/>
    </row>
    <row r="13" spans="1:34" ht="13.5" customHeight="1">
      <c r="A13" s="494" t="s">
        <v>1307</v>
      </c>
      <c r="B13" s="647">
        <v>11.2</v>
      </c>
      <c r="C13" s="126">
        <v>76</v>
      </c>
      <c r="D13" s="126">
        <v>64</v>
      </c>
      <c r="E13" s="126">
        <v>8.9</v>
      </c>
      <c r="F13" s="126">
        <v>6.6</v>
      </c>
      <c r="G13" s="126">
        <v>7</v>
      </c>
      <c r="H13" s="126">
        <v>3.8</v>
      </c>
      <c r="I13" s="126">
        <v>48</v>
      </c>
      <c r="J13" s="664">
        <v>14.3</v>
      </c>
      <c r="K13" s="665">
        <v>0.39</v>
      </c>
      <c r="L13" s="619">
        <v>34.39</v>
      </c>
      <c r="M13" s="128" t="s">
        <v>1815</v>
      </c>
      <c r="N13" s="653">
        <v>7.5</v>
      </c>
      <c r="O13" s="618">
        <v>123</v>
      </c>
      <c r="P13" s="126">
        <v>32.3</v>
      </c>
      <c r="Q13" s="617">
        <v>38.8</v>
      </c>
      <c r="R13" s="126">
        <v>2.93</v>
      </c>
      <c r="S13" s="127">
        <v>7.49</v>
      </c>
      <c r="T13" s="617">
        <v>27.6</v>
      </c>
      <c r="U13" s="126">
        <v>8.61</v>
      </c>
      <c r="V13" s="617">
        <v>14.5</v>
      </c>
      <c r="W13" s="620">
        <v>1.39</v>
      </c>
      <c r="X13" s="617">
        <v>30.5</v>
      </c>
      <c r="Y13" s="126">
        <v>4.54</v>
      </c>
      <c r="Z13" s="126">
        <v>0.34</v>
      </c>
      <c r="AA13" s="262">
        <v>1</v>
      </c>
      <c r="AB13" s="126">
        <v>1</v>
      </c>
      <c r="AC13" s="273">
        <v>1</v>
      </c>
      <c r="AD13" s="126">
        <v>1</v>
      </c>
      <c r="AE13" s="650" t="s">
        <v>2648</v>
      </c>
      <c r="AF13" s="261"/>
      <c r="AG13" s="261"/>
      <c r="AH13" s="263"/>
    </row>
    <row r="14" spans="1:34" ht="13.5" customHeight="1">
      <c r="A14" s="482" t="s">
        <v>1308</v>
      </c>
      <c r="B14" s="647">
        <v>11.5</v>
      </c>
      <c r="C14" s="126">
        <v>102</v>
      </c>
      <c r="D14" s="126">
        <v>68</v>
      </c>
      <c r="E14" s="126">
        <v>4.9</v>
      </c>
      <c r="F14" s="126">
        <v>7.4</v>
      </c>
      <c r="G14" s="134">
        <v>7.5</v>
      </c>
      <c r="H14" s="134">
        <v>4.1</v>
      </c>
      <c r="I14" s="135">
        <v>72</v>
      </c>
      <c r="J14" s="664">
        <v>14.5</v>
      </c>
      <c r="K14" s="665">
        <v>0.46</v>
      </c>
      <c r="L14" s="619">
        <v>40.12</v>
      </c>
      <c r="M14" s="128" t="s">
        <v>1817</v>
      </c>
      <c r="N14" s="653">
        <v>7.7</v>
      </c>
      <c r="O14" s="618">
        <v>258</v>
      </c>
      <c r="P14" s="617">
        <v>50.6</v>
      </c>
      <c r="Q14" s="617">
        <v>58.2</v>
      </c>
      <c r="R14" s="619">
        <v>4.2</v>
      </c>
      <c r="S14" s="127">
        <v>6.21</v>
      </c>
      <c r="T14" s="617">
        <v>36.6</v>
      </c>
      <c r="U14" s="617">
        <v>10.8</v>
      </c>
      <c r="V14" s="617">
        <v>17.4</v>
      </c>
      <c r="W14" s="620">
        <v>1.58</v>
      </c>
      <c r="X14" s="617">
        <v>28.8</v>
      </c>
      <c r="Y14" s="619">
        <v>2.7</v>
      </c>
      <c r="Z14" s="126">
        <v>0.85</v>
      </c>
      <c r="AA14" s="262">
        <v>1</v>
      </c>
      <c r="AB14" s="126">
        <v>1</v>
      </c>
      <c r="AC14" s="273">
        <v>1</v>
      </c>
      <c r="AD14" s="126">
        <v>1</v>
      </c>
      <c r="AE14" s="650" t="s">
        <v>2648</v>
      </c>
      <c r="AF14" s="261"/>
      <c r="AG14" s="261"/>
      <c r="AH14" s="263"/>
    </row>
    <row r="15" spans="1:34" ht="13.5" customHeight="1">
      <c r="A15" s="482" t="s">
        <v>2272</v>
      </c>
      <c r="B15" s="647">
        <v>14.1</v>
      </c>
      <c r="C15" s="126">
        <v>102</v>
      </c>
      <c r="D15" s="126">
        <v>71</v>
      </c>
      <c r="E15" s="126">
        <v>8.3</v>
      </c>
      <c r="F15" s="126">
        <v>7.4</v>
      </c>
      <c r="G15" s="134">
        <v>7.5</v>
      </c>
      <c r="H15" s="134">
        <v>4.8</v>
      </c>
      <c r="I15" s="127">
        <v>72</v>
      </c>
      <c r="J15" s="664">
        <v>18</v>
      </c>
      <c r="K15" s="665">
        <v>0.47</v>
      </c>
      <c r="L15" s="619">
        <v>33.16</v>
      </c>
      <c r="M15" s="128" t="s">
        <v>1816</v>
      </c>
      <c r="N15" s="653">
        <v>9.5</v>
      </c>
      <c r="O15" s="618">
        <v>286</v>
      </c>
      <c r="P15" s="617">
        <v>56.1</v>
      </c>
      <c r="Q15" s="617">
        <v>66.5</v>
      </c>
      <c r="R15" s="126">
        <v>3.99</v>
      </c>
      <c r="S15" s="127">
        <v>9.41</v>
      </c>
      <c r="T15" s="617">
        <v>41.5</v>
      </c>
      <c r="U15" s="617">
        <v>11.7</v>
      </c>
      <c r="V15" s="617">
        <v>19.8</v>
      </c>
      <c r="W15" s="620">
        <v>1.52</v>
      </c>
      <c r="X15" s="617">
        <v>32.1</v>
      </c>
      <c r="Y15" s="126">
        <v>5.28</v>
      </c>
      <c r="Z15" s="126">
        <v>0.96</v>
      </c>
      <c r="AA15" s="262">
        <v>1</v>
      </c>
      <c r="AB15" s="126">
        <v>1</v>
      </c>
      <c r="AC15" s="273">
        <v>1</v>
      </c>
      <c r="AD15" s="126">
        <v>1</v>
      </c>
      <c r="AE15" s="650" t="s">
        <v>2648</v>
      </c>
      <c r="AF15" s="261"/>
      <c r="AG15" s="261"/>
      <c r="AH15" s="263"/>
    </row>
    <row r="16" spans="1:34" ht="13.5" customHeight="1">
      <c r="A16" s="482" t="s">
        <v>2273</v>
      </c>
      <c r="B16" s="647">
        <v>15</v>
      </c>
      <c r="C16" s="126">
        <v>127</v>
      </c>
      <c r="D16" s="126">
        <v>76</v>
      </c>
      <c r="E16" s="126">
        <v>5.4</v>
      </c>
      <c r="F16" s="126">
        <v>8.3</v>
      </c>
      <c r="G16" s="134">
        <v>7.9</v>
      </c>
      <c r="H16" s="134">
        <v>4.9</v>
      </c>
      <c r="I16" s="127">
        <v>94</v>
      </c>
      <c r="J16" s="664">
        <v>18.8</v>
      </c>
      <c r="K16" s="665">
        <v>0.54</v>
      </c>
      <c r="L16" s="619">
        <v>36.66</v>
      </c>
      <c r="M16" s="128" t="s">
        <v>1818</v>
      </c>
      <c r="N16" s="653">
        <v>10</v>
      </c>
      <c r="O16" s="618">
        <v>514</v>
      </c>
      <c r="P16" s="617">
        <v>81</v>
      </c>
      <c r="Q16" s="617">
        <v>92.9</v>
      </c>
      <c r="R16" s="126">
        <v>5.22</v>
      </c>
      <c r="S16" s="127">
        <v>8.24</v>
      </c>
      <c r="T16" s="617">
        <v>57</v>
      </c>
      <c r="U16" s="617">
        <v>15</v>
      </c>
      <c r="V16" s="126">
        <v>24.4</v>
      </c>
      <c r="W16" s="620">
        <v>1.74</v>
      </c>
      <c r="X16" s="617">
        <v>31.6</v>
      </c>
      <c r="Y16" s="126">
        <v>4.18</v>
      </c>
      <c r="Z16" s="126">
        <v>2.09</v>
      </c>
      <c r="AA16" s="262">
        <v>1</v>
      </c>
      <c r="AB16" s="126">
        <v>1</v>
      </c>
      <c r="AC16" s="273">
        <v>1</v>
      </c>
      <c r="AD16" s="126">
        <v>1</v>
      </c>
      <c r="AE16" s="650" t="s">
        <v>2648</v>
      </c>
      <c r="AF16" s="261"/>
      <c r="AG16" s="261"/>
      <c r="AH16" s="263"/>
    </row>
    <row r="17" spans="1:34" ht="13.5" customHeight="1">
      <c r="A17" s="482" t="s">
        <v>2274</v>
      </c>
      <c r="B17" s="647">
        <v>18.6</v>
      </c>
      <c r="C17" s="126">
        <v>152</v>
      </c>
      <c r="D17" s="126">
        <v>85</v>
      </c>
      <c r="E17" s="126">
        <v>5.9</v>
      </c>
      <c r="F17" s="126">
        <v>9.1</v>
      </c>
      <c r="G17" s="134">
        <v>7.9</v>
      </c>
      <c r="H17" s="134">
        <v>4.9</v>
      </c>
      <c r="I17" s="127">
        <v>117</v>
      </c>
      <c r="J17" s="664">
        <v>23.6</v>
      </c>
      <c r="K17" s="665">
        <v>0.63</v>
      </c>
      <c r="L17" s="619">
        <v>33.82</v>
      </c>
      <c r="M17" s="128" t="s">
        <v>1819</v>
      </c>
      <c r="N17" s="653">
        <v>12.5</v>
      </c>
      <c r="O17" s="618">
        <v>921</v>
      </c>
      <c r="P17" s="618">
        <v>121</v>
      </c>
      <c r="Q17" s="618">
        <v>139</v>
      </c>
      <c r="R17" s="126">
        <v>6.24</v>
      </c>
      <c r="S17" s="127">
        <v>10.38</v>
      </c>
      <c r="T17" s="617">
        <v>88.1</v>
      </c>
      <c r="U17" s="617">
        <v>20.7</v>
      </c>
      <c r="V17" s="617">
        <v>33.5</v>
      </c>
      <c r="W17" s="620">
        <v>1.93</v>
      </c>
      <c r="X17" s="617">
        <v>33.8</v>
      </c>
      <c r="Y17" s="126">
        <v>6.02</v>
      </c>
      <c r="Z17" s="126">
        <v>4.64</v>
      </c>
      <c r="AA17" s="262">
        <v>1</v>
      </c>
      <c r="AB17" s="126">
        <v>1</v>
      </c>
      <c r="AC17" s="273">
        <v>1</v>
      </c>
      <c r="AD17" s="126">
        <v>1</v>
      </c>
      <c r="AE17" s="650" t="s">
        <v>2648</v>
      </c>
      <c r="AF17" s="261"/>
      <c r="AG17" s="261"/>
      <c r="AH17" s="263"/>
    </row>
    <row r="18" spans="1:34" ht="13.5" customHeight="1">
      <c r="A18" s="482" t="s">
        <v>2275</v>
      </c>
      <c r="B18" s="647">
        <v>25.7</v>
      </c>
      <c r="C18" s="126">
        <v>152</v>
      </c>
      <c r="D18" s="126">
        <v>91</v>
      </c>
      <c r="E18" s="126">
        <v>11.8</v>
      </c>
      <c r="F18" s="126">
        <v>9.1</v>
      </c>
      <c r="G18" s="134">
        <v>8.5</v>
      </c>
      <c r="H18" s="134">
        <v>5</v>
      </c>
      <c r="I18" s="127">
        <v>117</v>
      </c>
      <c r="J18" s="664">
        <v>32.7</v>
      </c>
      <c r="K18" s="665">
        <v>0.64</v>
      </c>
      <c r="L18" s="619">
        <v>24.93</v>
      </c>
      <c r="M18" s="128" t="s">
        <v>1690</v>
      </c>
      <c r="N18" s="653">
        <v>17.3</v>
      </c>
      <c r="O18" s="126">
        <v>1096</v>
      </c>
      <c r="P18" s="618">
        <v>144</v>
      </c>
      <c r="Q18" s="618">
        <v>173</v>
      </c>
      <c r="R18" s="126">
        <v>5.79</v>
      </c>
      <c r="S18" s="127">
        <v>18.97</v>
      </c>
      <c r="T18" s="618">
        <v>110</v>
      </c>
      <c r="U18" s="617">
        <v>24.1</v>
      </c>
      <c r="V18" s="617">
        <v>41.7</v>
      </c>
      <c r="W18" s="620">
        <v>1.83</v>
      </c>
      <c r="X18" s="617">
        <v>40.3</v>
      </c>
      <c r="Y18" s="617">
        <v>16.9</v>
      </c>
      <c r="Z18" s="126">
        <v>5.69</v>
      </c>
      <c r="AA18" s="262">
        <v>1</v>
      </c>
      <c r="AB18" s="126">
        <v>1</v>
      </c>
      <c r="AC18" s="273">
        <v>1</v>
      </c>
      <c r="AD18" s="126">
        <v>1</v>
      </c>
      <c r="AE18" s="650" t="s">
        <v>2648</v>
      </c>
      <c r="AF18" s="261"/>
      <c r="AG18" s="261"/>
      <c r="AH18" s="263"/>
    </row>
    <row r="19" spans="1:34" ht="13.5" customHeight="1">
      <c r="A19" s="482" t="s">
        <v>2276</v>
      </c>
      <c r="B19" s="647">
        <v>27.4</v>
      </c>
      <c r="C19" s="126">
        <v>203</v>
      </c>
      <c r="D19" s="126">
        <v>102</v>
      </c>
      <c r="E19" s="126">
        <v>6.9</v>
      </c>
      <c r="F19" s="126">
        <v>10.8</v>
      </c>
      <c r="G19" s="134">
        <v>8.5</v>
      </c>
      <c r="H19" s="134">
        <v>5</v>
      </c>
      <c r="I19" s="127">
        <v>164</v>
      </c>
      <c r="J19" s="664">
        <v>34.8</v>
      </c>
      <c r="K19" s="665">
        <v>0.79</v>
      </c>
      <c r="L19" s="619">
        <v>29</v>
      </c>
      <c r="M19" s="128" t="s">
        <v>1691</v>
      </c>
      <c r="N19" s="653">
        <v>18.4</v>
      </c>
      <c r="O19" s="126">
        <v>2407</v>
      </c>
      <c r="P19" s="618">
        <v>237</v>
      </c>
      <c r="Q19" s="618">
        <v>271</v>
      </c>
      <c r="R19" s="126">
        <v>8.31</v>
      </c>
      <c r="S19" s="127">
        <v>15.69</v>
      </c>
      <c r="T19" s="618">
        <v>182</v>
      </c>
      <c r="U19" s="617">
        <v>35.7</v>
      </c>
      <c r="V19" s="617">
        <v>57.5</v>
      </c>
      <c r="W19" s="620">
        <v>2.29</v>
      </c>
      <c r="X19" s="617">
        <v>39</v>
      </c>
      <c r="Y19" s="617">
        <v>11.9</v>
      </c>
      <c r="Z19" s="617">
        <v>17.2</v>
      </c>
      <c r="AA19" s="262">
        <v>1</v>
      </c>
      <c r="AB19" s="126">
        <v>1</v>
      </c>
      <c r="AC19" s="273">
        <v>1</v>
      </c>
      <c r="AD19" s="126">
        <v>1</v>
      </c>
      <c r="AE19" s="650" t="s">
        <v>2648</v>
      </c>
      <c r="AF19" s="261"/>
      <c r="AG19" s="261"/>
      <c r="AH19" s="263"/>
    </row>
    <row r="20" spans="1:34" ht="13.5" customHeight="1">
      <c r="A20" s="482" t="s">
        <v>2277</v>
      </c>
      <c r="B20" s="647">
        <v>34</v>
      </c>
      <c r="C20" s="126">
        <v>203</v>
      </c>
      <c r="D20" s="126">
        <v>106</v>
      </c>
      <c r="E20" s="126">
        <v>11.2</v>
      </c>
      <c r="F20" s="126">
        <v>10.8</v>
      </c>
      <c r="G20" s="134">
        <v>9.5</v>
      </c>
      <c r="H20" s="134">
        <v>5.2</v>
      </c>
      <c r="I20" s="127">
        <v>161</v>
      </c>
      <c r="J20" s="664">
        <v>43.7</v>
      </c>
      <c r="K20" s="665">
        <v>0.8</v>
      </c>
      <c r="L20" s="619">
        <v>23.37</v>
      </c>
      <c r="M20" s="128" t="s">
        <v>1820</v>
      </c>
      <c r="N20" s="653">
        <v>23</v>
      </c>
      <c r="O20" s="126">
        <v>2708</v>
      </c>
      <c r="P20" s="618">
        <v>267</v>
      </c>
      <c r="Q20" s="618">
        <v>316</v>
      </c>
      <c r="R20" s="126">
        <v>7.88</v>
      </c>
      <c r="S20" s="620">
        <v>24.3</v>
      </c>
      <c r="T20" s="126">
        <v>206</v>
      </c>
      <c r="U20" s="617">
        <v>38.9</v>
      </c>
      <c r="V20" s="617">
        <v>65.3</v>
      </c>
      <c r="W20" s="620">
        <v>2.17</v>
      </c>
      <c r="X20" s="617">
        <v>44.4</v>
      </c>
      <c r="Y20" s="617">
        <v>22.5</v>
      </c>
      <c r="Z20" s="617">
        <v>19.3</v>
      </c>
      <c r="AA20" s="262">
        <v>1</v>
      </c>
      <c r="AB20" s="126">
        <v>1</v>
      </c>
      <c r="AC20" s="273">
        <v>1</v>
      </c>
      <c r="AD20" s="126">
        <v>1</v>
      </c>
      <c r="AE20" s="650" t="s">
        <v>2648</v>
      </c>
      <c r="AF20" s="261"/>
      <c r="AG20" s="261"/>
      <c r="AH20" s="263"/>
    </row>
    <row r="21" spans="1:34" ht="13.5" customHeight="1">
      <c r="A21" s="482" t="s">
        <v>2278</v>
      </c>
      <c r="B21" s="647">
        <v>37.8</v>
      </c>
      <c r="C21" s="126">
        <v>254</v>
      </c>
      <c r="D21" s="126">
        <v>118</v>
      </c>
      <c r="E21" s="126">
        <v>7.9</v>
      </c>
      <c r="F21" s="126">
        <v>12.5</v>
      </c>
      <c r="G21" s="134">
        <v>10.5</v>
      </c>
      <c r="H21" s="134">
        <v>6</v>
      </c>
      <c r="I21" s="127">
        <v>207</v>
      </c>
      <c r="J21" s="664">
        <v>48.1</v>
      </c>
      <c r="K21" s="665">
        <v>0.96</v>
      </c>
      <c r="L21" s="619">
        <v>25.32</v>
      </c>
      <c r="M21" s="128" t="s">
        <v>1692</v>
      </c>
      <c r="N21" s="653">
        <v>25.4</v>
      </c>
      <c r="O21" s="126">
        <v>5164</v>
      </c>
      <c r="P21" s="618">
        <v>407</v>
      </c>
      <c r="Q21" s="618">
        <v>466</v>
      </c>
      <c r="R21" s="617">
        <v>10.4</v>
      </c>
      <c r="S21" s="127">
        <v>22.61</v>
      </c>
      <c r="T21" s="618">
        <v>326</v>
      </c>
      <c r="U21" s="617">
        <v>55.3</v>
      </c>
      <c r="V21" s="617">
        <v>89.2</v>
      </c>
      <c r="W21" s="620">
        <v>2.6</v>
      </c>
      <c r="X21" s="617">
        <v>45.8</v>
      </c>
      <c r="Y21" s="617">
        <v>21.8</v>
      </c>
      <c r="Z21" s="617">
        <v>48.7</v>
      </c>
      <c r="AA21" s="262">
        <v>1</v>
      </c>
      <c r="AB21" s="126">
        <v>1</v>
      </c>
      <c r="AC21" s="273">
        <v>1</v>
      </c>
      <c r="AD21" s="126">
        <v>1</v>
      </c>
      <c r="AE21" s="650" t="s">
        <v>2648</v>
      </c>
      <c r="AF21" s="261"/>
      <c r="AG21" s="261"/>
      <c r="AH21" s="263"/>
    </row>
    <row r="22" spans="1:34" ht="13.5" customHeight="1">
      <c r="A22" s="482" t="s">
        <v>2279</v>
      </c>
      <c r="B22" s="647">
        <v>52</v>
      </c>
      <c r="C22" s="126">
        <v>254</v>
      </c>
      <c r="D22" s="126">
        <v>126</v>
      </c>
      <c r="E22" s="126">
        <v>15.1</v>
      </c>
      <c r="F22" s="126">
        <v>12.5</v>
      </c>
      <c r="G22" s="134">
        <v>10.5</v>
      </c>
      <c r="H22" s="134">
        <v>6</v>
      </c>
      <c r="I22" s="127">
        <v>207</v>
      </c>
      <c r="J22" s="664">
        <v>66.5</v>
      </c>
      <c r="K22" s="665">
        <v>0.97</v>
      </c>
      <c r="L22" s="619">
        <v>18.65</v>
      </c>
      <c r="M22" s="128" t="s">
        <v>1697</v>
      </c>
      <c r="N22" s="653">
        <v>35</v>
      </c>
      <c r="O22" s="126">
        <v>6166</v>
      </c>
      <c r="P22" s="618">
        <v>486</v>
      </c>
      <c r="Q22" s="618">
        <v>583</v>
      </c>
      <c r="R22" s="619">
        <v>9.63</v>
      </c>
      <c r="S22" s="127">
        <v>39.95</v>
      </c>
      <c r="T22" s="618">
        <v>403</v>
      </c>
      <c r="U22" s="617">
        <v>64</v>
      </c>
      <c r="V22" s="618">
        <v>111</v>
      </c>
      <c r="W22" s="620">
        <v>2.46</v>
      </c>
      <c r="X22" s="617">
        <v>52.9</v>
      </c>
      <c r="Y22" s="617">
        <v>55.3</v>
      </c>
      <c r="Z22" s="617">
        <v>59.2</v>
      </c>
      <c r="AA22" s="262">
        <v>1</v>
      </c>
      <c r="AB22" s="126">
        <v>1</v>
      </c>
      <c r="AC22" s="273">
        <v>1</v>
      </c>
      <c r="AD22" s="126">
        <v>1</v>
      </c>
      <c r="AE22" s="650" t="s">
        <v>2648</v>
      </c>
      <c r="AF22" s="261"/>
      <c r="AG22" s="261"/>
      <c r="AH22" s="263"/>
    </row>
    <row r="23" spans="1:34" ht="13.5" customHeight="1">
      <c r="A23" s="482" t="s">
        <v>2280</v>
      </c>
      <c r="B23" s="647">
        <v>47.3</v>
      </c>
      <c r="C23" s="126">
        <v>305</v>
      </c>
      <c r="D23" s="126">
        <v>127</v>
      </c>
      <c r="E23" s="126">
        <v>8.9</v>
      </c>
      <c r="F23" s="126">
        <v>13.8</v>
      </c>
      <c r="G23" s="134">
        <v>11.5</v>
      </c>
      <c r="H23" s="134">
        <v>6.5</v>
      </c>
      <c r="I23" s="127">
        <v>254</v>
      </c>
      <c r="J23" s="664">
        <v>60.3</v>
      </c>
      <c r="K23" s="619">
        <v>1.1</v>
      </c>
      <c r="L23" s="619">
        <v>23.03</v>
      </c>
      <c r="M23" s="128" t="s">
        <v>1693</v>
      </c>
      <c r="N23" s="653">
        <v>31.8</v>
      </c>
      <c r="O23" s="126">
        <v>9142</v>
      </c>
      <c r="P23" s="618">
        <v>599</v>
      </c>
      <c r="Q23" s="618">
        <v>690</v>
      </c>
      <c r="R23" s="617">
        <v>12.3</v>
      </c>
      <c r="S23" s="127">
        <v>30.18</v>
      </c>
      <c r="T23" s="618">
        <v>450</v>
      </c>
      <c r="U23" s="617">
        <v>70.8</v>
      </c>
      <c r="V23" s="618">
        <v>115</v>
      </c>
      <c r="W23" s="620">
        <v>2.73</v>
      </c>
      <c r="X23" s="617">
        <v>50.6</v>
      </c>
      <c r="Y23" s="617">
        <v>32.8</v>
      </c>
      <c r="Z23" s="617">
        <v>97.6</v>
      </c>
      <c r="AA23" s="262">
        <v>1</v>
      </c>
      <c r="AB23" s="126">
        <v>1</v>
      </c>
      <c r="AC23" s="273">
        <v>1</v>
      </c>
      <c r="AD23" s="126">
        <v>2</v>
      </c>
      <c r="AE23" s="650" t="s">
        <v>2648</v>
      </c>
      <c r="AF23" s="261"/>
      <c r="AG23" s="261"/>
      <c r="AH23" s="263"/>
    </row>
    <row r="24" spans="1:34" ht="13.5" customHeight="1">
      <c r="A24" s="482" t="s">
        <v>2281</v>
      </c>
      <c r="B24" s="647">
        <v>52</v>
      </c>
      <c r="C24" s="126">
        <v>305</v>
      </c>
      <c r="D24" s="126">
        <v>129</v>
      </c>
      <c r="E24" s="126">
        <v>10.9</v>
      </c>
      <c r="F24" s="126">
        <v>13.8</v>
      </c>
      <c r="G24" s="134">
        <v>11.5</v>
      </c>
      <c r="H24" s="134">
        <v>6.5</v>
      </c>
      <c r="I24" s="127">
        <v>254</v>
      </c>
      <c r="J24" s="664">
        <v>66.5</v>
      </c>
      <c r="K24" s="619">
        <v>1.1</v>
      </c>
      <c r="L24" s="619">
        <v>21</v>
      </c>
      <c r="M24" s="128" t="s">
        <v>1821</v>
      </c>
      <c r="N24" s="653">
        <v>35</v>
      </c>
      <c r="O24" s="126">
        <v>9610</v>
      </c>
      <c r="P24" s="618">
        <v>630</v>
      </c>
      <c r="Q24" s="618">
        <v>737</v>
      </c>
      <c r="R24" s="617">
        <v>12</v>
      </c>
      <c r="S24" s="127">
        <v>35.99</v>
      </c>
      <c r="T24" s="618">
        <v>473</v>
      </c>
      <c r="U24" s="617">
        <v>73.3</v>
      </c>
      <c r="V24" s="618">
        <v>121</v>
      </c>
      <c r="W24" s="620">
        <v>2.67</v>
      </c>
      <c r="X24" s="617">
        <v>52.6</v>
      </c>
      <c r="Y24" s="617">
        <v>41</v>
      </c>
      <c r="Z24" s="618">
        <v>102</v>
      </c>
      <c r="AA24" s="262">
        <v>1</v>
      </c>
      <c r="AB24" s="126">
        <v>1</v>
      </c>
      <c r="AC24" s="273">
        <v>1</v>
      </c>
      <c r="AD24" s="126">
        <v>1</v>
      </c>
      <c r="AE24" s="650" t="s">
        <v>2648</v>
      </c>
      <c r="AF24" s="261"/>
      <c r="AG24" s="261"/>
      <c r="AH24" s="263"/>
    </row>
    <row r="25" spans="1:34" ht="13.5" customHeight="1">
      <c r="A25" s="482" t="s">
        <v>2282</v>
      </c>
      <c r="B25" s="647">
        <v>60.7</v>
      </c>
      <c r="C25" s="126">
        <v>305</v>
      </c>
      <c r="D25" s="126">
        <v>133</v>
      </c>
      <c r="E25" s="126">
        <v>11.7</v>
      </c>
      <c r="F25" s="126">
        <v>16.7</v>
      </c>
      <c r="G25" s="134">
        <v>14</v>
      </c>
      <c r="H25" s="134">
        <v>6.5</v>
      </c>
      <c r="I25" s="127">
        <v>243</v>
      </c>
      <c r="J25" s="664">
        <v>77.4</v>
      </c>
      <c r="K25" s="619">
        <v>1.11</v>
      </c>
      <c r="L25" s="619">
        <v>18.22</v>
      </c>
      <c r="M25" s="128" t="s">
        <v>1694</v>
      </c>
      <c r="N25" s="653">
        <v>40.8</v>
      </c>
      <c r="O25" s="126">
        <v>11400</v>
      </c>
      <c r="P25" s="618">
        <v>747</v>
      </c>
      <c r="Q25" s="618">
        <v>871</v>
      </c>
      <c r="R25" s="617">
        <v>12.1</v>
      </c>
      <c r="S25" s="127">
        <v>39.99</v>
      </c>
      <c r="T25" s="618">
        <v>633</v>
      </c>
      <c r="U25" s="617">
        <v>95.2</v>
      </c>
      <c r="V25" s="126">
        <v>155</v>
      </c>
      <c r="W25" s="620">
        <v>2.86</v>
      </c>
      <c r="X25" s="617">
        <v>62</v>
      </c>
      <c r="Y25" s="617">
        <v>66.3</v>
      </c>
      <c r="Z25" s="618">
        <v>133</v>
      </c>
      <c r="AA25" s="262">
        <v>1</v>
      </c>
      <c r="AB25" s="126">
        <v>1</v>
      </c>
      <c r="AC25" s="273">
        <v>1</v>
      </c>
      <c r="AD25" s="126">
        <v>1</v>
      </c>
      <c r="AE25" s="650" t="s">
        <v>2648</v>
      </c>
      <c r="AF25" s="261"/>
      <c r="AG25" s="261"/>
      <c r="AH25" s="263"/>
    </row>
    <row r="26" spans="1:34" ht="13.5" customHeight="1">
      <c r="A26" s="482" t="s">
        <v>2283</v>
      </c>
      <c r="B26" s="647">
        <v>74</v>
      </c>
      <c r="C26" s="126">
        <v>305</v>
      </c>
      <c r="D26" s="126">
        <v>139</v>
      </c>
      <c r="E26" s="126">
        <v>17.4</v>
      </c>
      <c r="F26" s="126">
        <v>16.7</v>
      </c>
      <c r="G26" s="134">
        <v>14</v>
      </c>
      <c r="H26" s="134">
        <v>6.5</v>
      </c>
      <c r="I26" s="127">
        <v>243</v>
      </c>
      <c r="J26" s="664">
        <v>94.8</v>
      </c>
      <c r="K26" s="619">
        <v>1.12</v>
      </c>
      <c r="L26" s="619">
        <v>15.04</v>
      </c>
      <c r="M26" s="128" t="s">
        <v>1822</v>
      </c>
      <c r="N26" s="653">
        <v>50</v>
      </c>
      <c r="O26" s="126">
        <v>12750</v>
      </c>
      <c r="P26" s="618">
        <v>836</v>
      </c>
      <c r="Q26" s="126">
        <v>1004</v>
      </c>
      <c r="R26" s="126">
        <v>11.6</v>
      </c>
      <c r="S26" s="127">
        <v>56.37</v>
      </c>
      <c r="T26" s="618">
        <v>731</v>
      </c>
      <c r="U26" s="618">
        <v>105</v>
      </c>
      <c r="V26" s="618">
        <v>180</v>
      </c>
      <c r="W26" s="620">
        <v>2.78</v>
      </c>
      <c r="X26" s="617">
        <v>67.7</v>
      </c>
      <c r="Y26" s="618">
        <v>118</v>
      </c>
      <c r="Z26" s="618">
        <v>152</v>
      </c>
      <c r="AA26" s="262">
        <v>1</v>
      </c>
      <c r="AB26" s="126">
        <v>1</v>
      </c>
      <c r="AC26" s="273">
        <v>1</v>
      </c>
      <c r="AD26" s="126">
        <v>1</v>
      </c>
      <c r="AE26" s="650" t="s">
        <v>2648</v>
      </c>
      <c r="AF26" s="261"/>
      <c r="AG26" s="261"/>
      <c r="AH26" s="263"/>
    </row>
    <row r="27" spans="1:34" ht="13.5" customHeight="1">
      <c r="A27" s="482" t="s">
        <v>1359</v>
      </c>
      <c r="B27" s="647">
        <v>64</v>
      </c>
      <c r="C27" s="126">
        <v>381</v>
      </c>
      <c r="D27" s="126">
        <v>140</v>
      </c>
      <c r="E27" s="126">
        <v>10.4</v>
      </c>
      <c r="F27" s="126">
        <v>15.8</v>
      </c>
      <c r="G27" s="134">
        <v>13</v>
      </c>
      <c r="H27" s="134">
        <v>6.5</v>
      </c>
      <c r="I27" s="127">
        <v>322</v>
      </c>
      <c r="J27" s="664">
        <v>81.3</v>
      </c>
      <c r="K27" s="619">
        <v>1.29</v>
      </c>
      <c r="L27" s="619">
        <v>20.16</v>
      </c>
      <c r="M27" s="128" t="s">
        <v>1695</v>
      </c>
      <c r="N27" s="653">
        <v>42.9</v>
      </c>
      <c r="O27" s="126">
        <v>18730</v>
      </c>
      <c r="P27" s="618">
        <v>983</v>
      </c>
      <c r="Q27" s="126">
        <v>1141</v>
      </c>
      <c r="R27" s="617">
        <v>15.2</v>
      </c>
      <c r="S27" s="127">
        <v>43.47</v>
      </c>
      <c r="T27" s="618">
        <v>695</v>
      </c>
      <c r="U27" s="617">
        <v>99.3</v>
      </c>
      <c r="V27" s="126">
        <v>162</v>
      </c>
      <c r="W27" s="620">
        <v>2.92</v>
      </c>
      <c r="X27" s="617">
        <v>57.9</v>
      </c>
      <c r="Y27" s="617">
        <v>57</v>
      </c>
      <c r="Z27" s="618">
        <v>236</v>
      </c>
      <c r="AA27" s="262">
        <v>1</v>
      </c>
      <c r="AB27" s="126">
        <v>1</v>
      </c>
      <c r="AC27" s="273">
        <v>1</v>
      </c>
      <c r="AD27" s="126">
        <v>3</v>
      </c>
      <c r="AE27" s="650" t="s">
        <v>2648</v>
      </c>
      <c r="AF27" s="261"/>
      <c r="AG27" s="261"/>
      <c r="AH27" s="263"/>
    </row>
    <row r="28" spans="1:34" ht="13.5" customHeight="1">
      <c r="A28" s="482" t="s">
        <v>1360</v>
      </c>
      <c r="B28" s="647">
        <v>74</v>
      </c>
      <c r="C28" s="126">
        <v>381</v>
      </c>
      <c r="D28" s="126">
        <v>143</v>
      </c>
      <c r="E28" s="126">
        <v>14</v>
      </c>
      <c r="F28" s="126">
        <v>15.8</v>
      </c>
      <c r="G28" s="134">
        <v>13</v>
      </c>
      <c r="H28" s="134">
        <v>7.8</v>
      </c>
      <c r="I28" s="127">
        <v>322</v>
      </c>
      <c r="J28" s="664">
        <v>94.8</v>
      </c>
      <c r="K28" s="619">
        <v>1.3</v>
      </c>
      <c r="L28" s="619">
        <v>17.43</v>
      </c>
      <c r="M28" s="128" t="s">
        <v>1823</v>
      </c>
      <c r="N28" s="653">
        <v>50</v>
      </c>
      <c r="O28" s="126">
        <v>20270</v>
      </c>
      <c r="P28" s="126">
        <v>1064</v>
      </c>
      <c r="Q28" s="126">
        <v>1265</v>
      </c>
      <c r="R28" s="617">
        <v>14.6</v>
      </c>
      <c r="S28" s="127">
        <v>56.58</v>
      </c>
      <c r="T28" s="618">
        <v>739</v>
      </c>
      <c r="U28" s="618">
        <v>103</v>
      </c>
      <c r="V28" s="618">
        <v>176</v>
      </c>
      <c r="W28" s="620">
        <v>2.79</v>
      </c>
      <c r="X28" s="617">
        <v>61.5</v>
      </c>
      <c r="Y28" s="617">
        <v>83.8</v>
      </c>
      <c r="Z28" s="618">
        <v>251</v>
      </c>
      <c r="AA28" s="262">
        <v>1</v>
      </c>
      <c r="AB28" s="126">
        <v>1</v>
      </c>
      <c r="AC28" s="273">
        <v>1</v>
      </c>
      <c r="AD28" s="126">
        <v>1</v>
      </c>
      <c r="AE28" s="650" t="s">
        <v>2648</v>
      </c>
      <c r="AF28" s="261"/>
      <c r="AG28" s="261"/>
      <c r="AH28" s="263"/>
    </row>
    <row r="29" spans="1:34" ht="13.5" customHeight="1">
      <c r="A29" s="482" t="s">
        <v>1361</v>
      </c>
      <c r="B29" s="647">
        <v>81.4</v>
      </c>
      <c r="C29" s="126">
        <v>457</v>
      </c>
      <c r="D29" s="126">
        <v>152</v>
      </c>
      <c r="E29" s="126">
        <v>11.7</v>
      </c>
      <c r="F29" s="126">
        <v>17.6</v>
      </c>
      <c r="G29" s="134">
        <v>14.5</v>
      </c>
      <c r="H29" s="134">
        <v>9</v>
      </c>
      <c r="I29" s="127">
        <v>392</v>
      </c>
      <c r="J29" s="647">
        <v>104</v>
      </c>
      <c r="K29" s="619">
        <v>1.49</v>
      </c>
      <c r="L29" s="619">
        <v>18.29</v>
      </c>
      <c r="M29" s="128" t="s">
        <v>1696</v>
      </c>
      <c r="N29" s="653">
        <v>54.7</v>
      </c>
      <c r="O29" s="126">
        <v>33560</v>
      </c>
      <c r="P29" s="126">
        <v>1469</v>
      </c>
      <c r="Q29" s="126">
        <v>1715</v>
      </c>
      <c r="R29" s="617">
        <v>18</v>
      </c>
      <c r="S29" s="127">
        <v>58.23</v>
      </c>
      <c r="T29" s="618">
        <v>980</v>
      </c>
      <c r="U29" s="126">
        <v>129</v>
      </c>
      <c r="V29" s="618">
        <v>215</v>
      </c>
      <c r="W29" s="620">
        <v>3.07</v>
      </c>
      <c r="X29" s="617">
        <v>64.6</v>
      </c>
      <c r="Y29" s="617">
        <v>88.9</v>
      </c>
      <c r="Z29" s="618">
        <v>487</v>
      </c>
      <c r="AA29" s="262">
        <v>1</v>
      </c>
      <c r="AB29" s="126">
        <v>1</v>
      </c>
      <c r="AC29" s="273">
        <v>2</v>
      </c>
      <c r="AD29" s="126">
        <v>3</v>
      </c>
      <c r="AE29" s="650" t="s">
        <v>2648</v>
      </c>
      <c r="AF29" s="261"/>
      <c r="AG29" s="261"/>
      <c r="AH29" s="263"/>
    </row>
    <row r="30" spans="1:34" ht="13.5" customHeight="1">
      <c r="A30" s="482" t="s">
        <v>1362</v>
      </c>
      <c r="B30" s="666">
        <v>104</v>
      </c>
      <c r="C30" s="126">
        <v>457</v>
      </c>
      <c r="D30" s="126">
        <v>159</v>
      </c>
      <c r="E30" s="126">
        <v>18.1</v>
      </c>
      <c r="F30" s="126">
        <v>17.6</v>
      </c>
      <c r="G30" s="134">
        <v>14.5</v>
      </c>
      <c r="H30" s="134">
        <v>9</v>
      </c>
      <c r="I30" s="127">
        <v>392</v>
      </c>
      <c r="J30" s="647">
        <v>133</v>
      </c>
      <c r="K30" s="619">
        <v>1.51</v>
      </c>
      <c r="L30" s="619">
        <v>14.4</v>
      </c>
      <c r="M30" s="128" t="s">
        <v>1824</v>
      </c>
      <c r="N30" s="653">
        <v>70</v>
      </c>
      <c r="O30" s="126">
        <v>38710</v>
      </c>
      <c r="P30" s="126">
        <v>1694</v>
      </c>
      <c r="Q30" s="126">
        <v>2052</v>
      </c>
      <c r="R30" s="617">
        <v>17.1</v>
      </c>
      <c r="S30" s="127">
        <v>86.29</v>
      </c>
      <c r="T30" s="126">
        <v>1138</v>
      </c>
      <c r="U30" s="618">
        <v>143</v>
      </c>
      <c r="V30" s="618">
        <v>254</v>
      </c>
      <c r="W30" s="620">
        <v>2.92</v>
      </c>
      <c r="X30" s="617">
        <v>70.9</v>
      </c>
      <c r="Y30" s="618">
        <v>173</v>
      </c>
      <c r="Z30" s="618">
        <v>556</v>
      </c>
      <c r="AA30" s="262">
        <v>1</v>
      </c>
      <c r="AB30" s="126">
        <v>1</v>
      </c>
      <c r="AC30" s="273">
        <v>1</v>
      </c>
      <c r="AD30" s="126">
        <v>1</v>
      </c>
      <c r="AE30" s="650" t="s">
        <v>2648</v>
      </c>
      <c r="AF30" s="261"/>
      <c r="AG30" s="261"/>
      <c r="AH30" s="263"/>
    </row>
    <row r="31" spans="1:34" ht="13.5" customHeight="1">
      <c r="A31" s="482" t="s">
        <v>1363</v>
      </c>
      <c r="B31" s="647">
        <v>98</v>
      </c>
      <c r="C31" s="126">
        <v>508</v>
      </c>
      <c r="D31" s="126">
        <v>159</v>
      </c>
      <c r="E31" s="126">
        <v>12.8</v>
      </c>
      <c r="F31" s="126">
        <v>20.2</v>
      </c>
      <c r="G31" s="134">
        <v>15</v>
      </c>
      <c r="H31" s="134">
        <v>9.4</v>
      </c>
      <c r="I31" s="127">
        <v>437</v>
      </c>
      <c r="J31" s="647">
        <v>125</v>
      </c>
      <c r="K31" s="619">
        <v>1.62</v>
      </c>
      <c r="L31" s="619">
        <v>16.48</v>
      </c>
      <c r="M31" s="128" t="s">
        <v>1825</v>
      </c>
      <c r="N31" s="653">
        <v>66</v>
      </c>
      <c r="O31" s="126">
        <v>49660</v>
      </c>
      <c r="P31" s="126">
        <v>1955</v>
      </c>
      <c r="Q31" s="126">
        <v>2288</v>
      </c>
      <c r="R31" s="617">
        <v>19.9</v>
      </c>
      <c r="S31" s="127">
        <v>70.31</v>
      </c>
      <c r="T31" s="126">
        <v>1295</v>
      </c>
      <c r="U31" s="618">
        <v>163</v>
      </c>
      <c r="V31" s="618">
        <v>271</v>
      </c>
      <c r="W31" s="620">
        <v>3.22</v>
      </c>
      <c r="X31" s="617">
        <v>71.5</v>
      </c>
      <c r="Y31" s="126">
        <v>134</v>
      </c>
      <c r="Z31" s="618">
        <v>789</v>
      </c>
      <c r="AA31" s="262">
        <v>1</v>
      </c>
      <c r="AB31" s="126">
        <v>1</v>
      </c>
      <c r="AC31" s="273">
        <v>2</v>
      </c>
      <c r="AD31" s="126">
        <v>3</v>
      </c>
      <c r="AE31" s="650" t="s">
        <v>2648</v>
      </c>
      <c r="AF31" s="261"/>
      <c r="AG31" s="261"/>
      <c r="AH31" s="263"/>
    </row>
    <row r="32" spans="1:34" ht="13.5" customHeight="1">
      <c r="A32" s="482" t="s">
        <v>1364</v>
      </c>
      <c r="B32" s="666">
        <v>112</v>
      </c>
      <c r="C32" s="126">
        <v>508</v>
      </c>
      <c r="D32" s="126">
        <v>162</v>
      </c>
      <c r="E32" s="126">
        <v>16.1</v>
      </c>
      <c r="F32" s="126">
        <v>20.2</v>
      </c>
      <c r="G32" s="134">
        <v>15</v>
      </c>
      <c r="H32" s="134">
        <v>9.4</v>
      </c>
      <c r="I32" s="127">
        <v>437</v>
      </c>
      <c r="J32" s="647">
        <v>142</v>
      </c>
      <c r="K32" s="619">
        <v>1.63</v>
      </c>
      <c r="L32" s="619">
        <v>14.6</v>
      </c>
      <c r="M32" s="128" t="s">
        <v>1826</v>
      </c>
      <c r="N32" s="653">
        <v>75</v>
      </c>
      <c r="O32" s="126">
        <v>53170</v>
      </c>
      <c r="P32" s="126">
        <v>2093</v>
      </c>
      <c r="Q32" s="126">
        <v>2497</v>
      </c>
      <c r="R32" s="617">
        <v>19.4</v>
      </c>
      <c r="S32" s="127">
        <v>86.38</v>
      </c>
      <c r="T32" s="126">
        <v>1378</v>
      </c>
      <c r="U32" s="618">
        <v>170</v>
      </c>
      <c r="V32" s="618">
        <v>292</v>
      </c>
      <c r="W32" s="620">
        <v>3.12</v>
      </c>
      <c r="X32" s="617">
        <v>74.8</v>
      </c>
      <c r="Y32" s="618">
        <v>179</v>
      </c>
      <c r="Z32" s="618">
        <v>834</v>
      </c>
      <c r="AA32" s="262">
        <v>1</v>
      </c>
      <c r="AB32" s="126">
        <v>1</v>
      </c>
      <c r="AC32" s="273">
        <v>1</v>
      </c>
      <c r="AD32" s="126">
        <v>2</v>
      </c>
      <c r="AE32" s="650" t="s">
        <v>2648</v>
      </c>
      <c r="AF32" s="261"/>
      <c r="AG32" s="261"/>
      <c r="AH32" s="263"/>
    </row>
    <row r="33" spans="1:34" ht="13.5" customHeight="1">
      <c r="A33" s="482" t="s">
        <v>1365</v>
      </c>
      <c r="B33" s="666">
        <v>128</v>
      </c>
      <c r="C33" s="126">
        <v>515.62</v>
      </c>
      <c r="D33" s="126">
        <v>179</v>
      </c>
      <c r="E33" s="126">
        <v>16.8</v>
      </c>
      <c r="F33" s="126">
        <v>23.4</v>
      </c>
      <c r="G33" s="134">
        <v>15</v>
      </c>
      <c r="H33" s="134">
        <v>9.4</v>
      </c>
      <c r="I33" s="127">
        <v>437</v>
      </c>
      <c r="J33" s="647">
        <v>163</v>
      </c>
      <c r="K33" s="619">
        <v>1.7</v>
      </c>
      <c r="L33" s="619">
        <v>13.29</v>
      </c>
      <c r="M33" s="147" t="s">
        <v>1827</v>
      </c>
      <c r="N33" s="653">
        <v>86</v>
      </c>
      <c r="O33" s="126">
        <v>65680</v>
      </c>
      <c r="P33" s="126">
        <v>2548</v>
      </c>
      <c r="Q33" s="126">
        <v>3005</v>
      </c>
      <c r="R33" s="617">
        <v>20.1</v>
      </c>
      <c r="S33" s="127">
        <v>91.48</v>
      </c>
      <c r="T33" s="126">
        <v>2162</v>
      </c>
      <c r="U33" s="618">
        <v>242</v>
      </c>
      <c r="V33" s="618">
        <v>403</v>
      </c>
      <c r="W33" s="620">
        <v>3.64</v>
      </c>
      <c r="X33" s="617">
        <v>82</v>
      </c>
      <c r="Y33" s="618">
        <v>254</v>
      </c>
      <c r="Z33" s="126">
        <v>1329</v>
      </c>
      <c r="AA33" s="262">
        <v>1</v>
      </c>
      <c r="AB33" s="126">
        <v>1</v>
      </c>
      <c r="AC33" s="273">
        <v>1</v>
      </c>
      <c r="AD33" s="126">
        <v>1</v>
      </c>
      <c r="AE33" s="650" t="s">
        <v>2648</v>
      </c>
      <c r="AF33" s="261"/>
      <c r="AG33" s="261"/>
      <c r="AH33" s="263"/>
    </row>
    <row r="34" spans="1:34" ht="13.5" customHeight="1">
      <c r="A34" s="482" t="s">
        <v>1366</v>
      </c>
      <c r="B34" s="666">
        <v>143</v>
      </c>
      <c r="C34" s="126">
        <v>515.62</v>
      </c>
      <c r="D34" s="126">
        <v>183</v>
      </c>
      <c r="E34" s="126">
        <v>20.3</v>
      </c>
      <c r="F34" s="126">
        <v>23.4</v>
      </c>
      <c r="G34" s="134">
        <v>15</v>
      </c>
      <c r="H34" s="134">
        <v>9.4</v>
      </c>
      <c r="I34" s="127">
        <v>437</v>
      </c>
      <c r="J34" s="647">
        <v>182</v>
      </c>
      <c r="K34" s="619">
        <v>1.71</v>
      </c>
      <c r="L34" s="619">
        <v>12.02</v>
      </c>
      <c r="M34" s="147" t="s">
        <v>1828</v>
      </c>
      <c r="N34" s="653">
        <v>96</v>
      </c>
      <c r="O34" s="126">
        <v>69790</v>
      </c>
      <c r="P34" s="126">
        <v>2707</v>
      </c>
      <c r="Q34" s="126">
        <v>3242</v>
      </c>
      <c r="R34" s="126">
        <v>19.6</v>
      </c>
      <c r="S34" s="127">
        <v>108.7</v>
      </c>
      <c r="T34" s="126">
        <v>2323</v>
      </c>
      <c r="U34" s="618">
        <v>254</v>
      </c>
      <c r="V34" s="618">
        <v>435</v>
      </c>
      <c r="W34" s="620">
        <v>3.58</v>
      </c>
      <c r="X34" s="617">
        <v>85.5</v>
      </c>
      <c r="Y34" s="618">
        <v>331</v>
      </c>
      <c r="Z34" s="126">
        <v>1419</v>
      </c>
      <c r="AA34" s="262">
        <v>1</v>
      </c>
      <c r="AB34" s="126">
        <v>1</v>
      </c>
      <c r="AC34" s="273">
        <v>1</v>
      </c>
      <c r="AD34" s="126">
        <v>1</v>
      </c>
      <c r="AE34" s="650" t="s">
        <v>2648</v>
      </c>
      <c r="AF34" s="261"/>
      <c r="AG34" s="261"/>
      <c r="AH34" s="263"/>
    </row>
    <row r="35" spans="1:34" ht="13.5" customHeight="1">
      <c r="A35" s="482" t="s">
        <v>1367</v>
      </c>
      <c r="B35" s="666">
        <v>119</v>
      </c>
      <c r="C35" s="126">
        <v>609.6</v>
      </c>
      <c r="D35" s="126">
        <v>178</v>
      </c>
      <c r="E35" s="126">
        <v>12.7</v>
      </c>
      <c r="F35" s="126">
        <v>22.1</v>
      </c>
      <c r="G35" s="134">
        <v>15.5</v>
      </c>
      <c r="H35" s="134">
        <v>9.6</v>
      </c>
      <c r="I35" s="127">
        <v>534</v>
      </c>
      <c r="J35" s="647">
        <v>152</v>
      </c>
      <c r="K35" s="619">
        <v>1.9</v>
      </c>
      <c r="L35" s="619">
        <v>15.94</v>
      </c>
      <c r="M35" s="147" t="s">
        <v>1829</v>
      </c>
      <c r="N35" s="653">
        <v>80</v>
      </c>
      <c r="O35" s="126">
        <v>87860</v>
      </c>
      <c r="P35" s="126">
        <v>2883</v>
      </c>
      <c r="Q35" s="126">
        <v>3354</v>
      </c>
      <c r="R35" s="617">
        <v>24.1</v>
      </c>
      <c r="S35" s="127">
        <v>83.41</v>
      </c>
      <c r="T35" s="126">
        <v>1992</v>
      </c>
      <c r="U35" s="618">
        <v>224</v>
      </c>
      <c r="V35" s="618">
        <v>368</v>
      </c>
      <c r="W35" s="620">
        <v>3.63</v>
      </c>
      <c r="X35" s="617">
        <v>76</v>
      </c>
      <c r="Y35" s="618">
        <v>180</v>
      </c>
      <c r="Z35" s="126">
        <v>1756</v>
      </c>
      <c r="AA35" s="262">
        <v>1</v>
      </c>
      <c r="AB35" s="126">
        <v>1</v>
      </c>
      <c r="AC35" s="273">
        <v>4</v>
      </c>
      <c r="AD35" s="126">
        <v>4</v>
      </c>
      <c r="AE35" s="650" t="s">
        <v>2648</v>
      </c>
      <c r="AF35" s="261"/>
      <c r="AG35" s="261"/>
      <c r="AH35" s="263"/>
    </row>
    <row r="36" spans="1:34" ht="13.5" customHeight="1">
      <c r="A36" s="482" t="s">
        <v>1368</v>
      </c>
      <c r="B36" s="666">
        <v>134</v>
      </c>
      <c r="C36" s="126">
        <v>609.6</v>
      </c>
      <c r="D36" s="126">
        <v>181</v>
      </c>
      <c r="E36" s="126">
        <v>15.9</v>
      </c>
      <c r="F36" s="126">
        <v>22.1</v>
      </c>
      <c r="G36" s="237">
        <v>15.5</v>
      </c>
      <c r="H36" s="237">
        <v>9.6</v>
      </c>
      <c r="I36" s="127">
        <v>534</v>
      </c>
      <c r="J36" s="647">
        <v>171</v>
      </c>
      <c r="K36" s="619">
        <v>1.9</v>
      </c>
      <c r="L36" s="619">
        <v>14.18</v>
      </c>
      <c r="M36" s="274" t="s">
        <v>1830</v>
      </c>
      <c r="N36" s="653">
        <v>90</v>
      </c>
      <c r="O36" s="126">
        <v>93780</v>
      </c>
      <c r="P36" s="126">
        <v>3077</v>
      </c>
      <c r="Q36" s="126">
        <v>3648</v>
      </c>
      <c r="R36" s="617">
        <v>23.4</v>
      </c>
      <c r="S36" s="127">
        <v>102.2</v>
      </c>
      <c r="T36" s="126">
        <v>2104</v>
      </c>
      <c r="U36" s="618">
        <v>233</v>
      </c>
      <c r="V36" s="618">
        <v>393</v>
      </c>
      <c r="W36" s="620">
        <v>3.51</v>
      </c>
      <c r="X36" s="617">
        <v>79.1</v>
      </c>
      <c r="Y36" s="126">
        <v>231</v>
      </c>
      <c r="Z36" s="126">
        <v>1846</v>
      </c>
      <c r="AA36" s="262">
        <v>1</v>
      </c>
      <c r="AB36" s="126">
        <v>1</v>
      </c>
      <c r="AC36" s="273">
        <v>2</v>
      </c>
      <c r="AD36" s="126">
        <v>3</v>
      </c>
      <c r="AE36" s="650" t="s">
        <v>2648</v>
      </c>
      <c r="AF36" s="261"/>
      <c r="AG36" s="261"/>
      <c r="AH36" s="263"/>
    </row>
    <row r="37" spans="1:34" ht="13.5" customHeight="1">
      <c r="A37" s="482" t="s">
        <v>1369</v>
      </c>
      <c r="B37" s="666">
        <v>149</v>
      </c>
      <c r="C37" s="126">
        <v>609.6</v>
      </c>
      <c r="D37" s="126">
        <v>184</v>
      </c>
      <c r="E37" s="126">
        <v>18.9</v>
      </c>
      <c r="F37" s="126">
        <v>22.1</v>
      </c>
      <c r="G37" s="237">
        <v>15.5</v>
      </c>
      <c r="H37" s="237">
        <v>9.6</v>
      </c>
      <c r="I37" s="127">
        <v>534</v>
      </c>
      <c r="J37" s="647">
        <v>189</v>
      </c>
      <c r="K37" s="619">
        <v>1.9</v>
      </c>
      <c r="L37" s="619">
        <v>12.85</v>
      </c>
      <c r="M37" s="274" t="s">
        <v>1831</v>
      </c>
      <c r="N37" s="667">
        <v>100</v>
      </c>
      <c r="O37" s="126">
        <v>99410</v>
      </c>
      <c r="P37" s="126">
        <v>3261</v>
      </c>
      <c r="Q37" s="126">
        <v>3925</v>
      </c>
      <c r="R37" s="617">
        <v>22.9</v>
      </c>
      <c r="S37" s="127">
        <v>119.8</v>
      </c>
      <c r="T37" s="126">
        <v>2223</v>
      </c>
      <c r="U37" s="618">
        <v>242</v>
      </c>
      <c r="V37" s="618">
        <v>419</v>
      </c>
      <c r="W37" s="620">
        <v>3.43</v>
      </c>
      <c r="X37" s="617">
        <v>82.1</v>
      </c>
      <c r="Y37" s="618">
        <v>299</v>
      </c>
      <c r="Z37" s="126">
        <v>1939</v>
      </c>
      <c r="AA37" s="262">
        <v>1</v>
      </c>
      <c r="AB37" s="126">
        <v>1</v>
      </c>
      <c r="AC37" s="273">
        <v>1</v>
      </c>
      <c r="AD37" s="126">
        <v>2</v>
      </c>
      <c r="AE37" s="650" t="s">
        <v>2648</v>
      </c>
      <c r="AF37" s="261"/>
      <c r="AG37" s="261"/>
      <c r="AH37" s="263"/>
    </row>
    <row r="38" spans="1:34" ht="13.5" customHeight="1">
      <c r="A38" s="482" t="s">
        <v>1370</v>
      </c>
      <c r="B38" s="666">
        <v>158</v>
      </c>
      <c r="C38" s="126">
        <v>622.3</v>
      </c>
      <c r="D38" s="126">
        <v>200</v>
      </c>
      <c r="E38" s="126">
        <v>15.7</v>
      </c>
      <c r="F38" s="126">
        <v>27.7</v>
      </c>
      <c r="G38" s="237">
        <v>15.5</v>
      </c>
      <c r="H38" s="237">
        <v>9.6</v>
      </c>
      <c r="I38" s="127">
        <v>534</v>
      </c>
      <c r="J38" s="647">
        <v>201</v>
      </c>
      <c r="K38" s="619">
        <v>2</v>
      </c>
      <c r="L38" s="619">
        <v>12.71</v>
      </c>
      <c r="M38" s="274" t="s">
        <v>1832</v>
      </c>
      <c r="N38" s="667">
        <v>106</v>
      </c>
      <c r="O38" s="126">
        <v>122600</v>
      </c>
      <c r="P38" s="126">
        <v>3940</v>
      </c>
      <c r="Q38" s="126">
        <v>4582</v>
      </c>
      <c r="R38" s="617">
        <v>24.7</v>
      </c>
      <c r="S38" s="127">
        <v>103.8</v>
      </c>
      <c r="T38" s="126">
        <v>3578</v>
      </c>
      <c r="U38" s="618">
        <v>358</v>
      </c>
      <c r="V38" s="618">
        <v>582</v>
      </c>
      <c r="W38" s="620">
        <v>4.22</v>
      </c>
      <c r="X38" s="617">
        <v>90.3</v>
      </c>
      <c r="Y38" s="618">
        <v>376</v>
      </c>
      <c r="Z38" s="126">
        <v>3205</v>
      </c>
      <c r="AA38" s="262">
        <v>1</v>
      </c>
      <c r="AB38" s="126">
        <v>1</v>
      </c>
      <c r="AC38" s="273">
        <v>2</v>
      </c>
      <c r="AD38" s="126">
        <v>3</v>
      </c>
      <c r="AE38" s="650" t="s">
        <v>2648</v>
      </c>
      <c r="AF38" s="261"/>
      <c r="AG38" s="261"/>
      <c r="AH38" s="263"/>
    </row>
    <row r="39" spans="1:34" ht="13.5" customHeight="1">
      <c r="A39" s="482" t="s">
        <v>1371</v>
      </c>
      <c r="B39" s="666">
        <v>180</v>
      </c>
      <c r="C39" s="126">
        <v>622.3</v>
      </c>
      <c r="D39" s="126">
        <v>204</v>
      </c>
      <c r="E39" s="126">
        <v>20.3</v>
      </c>
      <c r="F39" s="126">
        <v>27.7</v>
      </c>
      <c r="G39" s="237">
        <v>15.5</v>
      </c>
      <c r="H39" s="237">
        <v>9.6</v>
      </c>
      <c r="I39" s="127">
        <v>534</v>
      </c>
      <c r="J39" s="647">
        <v>230</v>
      </c>
      <c r="K39" s="619">
        <v>2</v>
      </c>
      <c r="L39" s="619">
        <v>11.18</v>
      </c>
      <c r="M39" s="274" t="s">
        <v>1833</v>
      </c>
      <c r="N39" s="667">
        <v>121</v>
      </c>
      <c r="O39" s="126">
        <v>131500</v>
      </c>
      <c r="P39" s="126">
        <v>4225</v>
      </c>
      <c r="Q39" s="126">
        <v>5015</v>
      </c>
      <c r="R39" s="617">
        <v>24</v>
      </c>
      <c r="S39" s="127">
        <v>131.1</v>
      </c>
      <c r="T39" s="126">
        <v>3817</v>
      </c>
      <c r="U39" s="618">
        <v>374</v>
      </c>
      <c r="V39" s="618">
        <v>628</v>
      </c>
      <c r="W39" s="620">
        <v>4.08</v>
      </c>
      <c r="X39" s="617">
        <v>94.9</v>
      </c>
      <c r="Y39" s="618">
        <v>491</v>
      </c>
      <c r="Z39" s="126">
        <v>3400</v>
      </c>
      <c r="AA39" s="262">
        <v>1</v>
      </c>
      <c r="AB39" s="126">
        <v>1</v>
      </c>
      <c r="AC39" s="273">
        <v>1</v>
      </c>
      <c r="AD39" s="126">
        <v>1</v>
      </c>
      <c r="AE39" s="650" t="s">
        <v>2648</v>
      </c>
      <c r="AF39" s="261"/>
      <c r="AG39" s="261"/>
      <c r="AH39" s="263"/>
    </row>
    <row r="40" ht="13.5" customHeight="1"/>
    <row r="41" spans="1:2" ht="13.5" customHeight="1">
      <c r="A41" s="417"/>
      <c r="B41" s="322"/>
    </row>
    <row r="42" spans="1:2" ht="13.5" customHeight="1">
      <c r="A42" s="417"/>
      <c r="B42" s="323"/>
    </row>
    <row r="43" spans="1:2" ht="13.5" customHeight="1">
      <c r="A43" s="417"/>
      <c r="B43" s="323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</sheetData>
  <mergeCells count="19">
    <mergeCell ref="AA6:AD6"/>
    <mergeCell ref="AE6:AE10"/>
    <mergeCell ref="AF6:AF10"/>
    <mergeCell ref="AG6:AG10"/>
    <mergeCell ref="AA9:AB9"/>
    <mergeCell ref="AC9:AD9"/>
    <mergeCell ref="AA8:AB8"/>
    <mergeCell ref="AC8:AD8"/>
    <mergeCell ref="O5:S5"/>
    <mergeCell ref="T5:W5"/>
    <mergeCell ref="X5:Z5"/>
    <mergeCell ref="A4:B5"/>
    <mergeCell ref="C4:I5"/>
    <mergeCell ref="K4:L5"/>
    <mergeCell ref="M4:N5"/>
    <mergeCell ref="A1:R1"/>
    <mergeCell ref="A2:S2"/>
    <mergeCell ref="A3:S3"/>
    <mergeCell ref="O4:Z4"/>
  </mergeCells>
  <printOptions/>
  <pageMargins left="0.3937007874015748" right="0.3937007874015748" top="0.3937007874015748" bottom="0.7874015748031497" header="0.3937007874015748" footer="0.3937007874015748"/>
  <pageSetup fitToHeight="2" orientation="landscape" pageOrder="overThenDown" paperSize="9" scale="63"/>
  <headerFooter alignWithMargins="0">
    <oddFooter>&amp;L&amp;"Helvetica,Regular"&amp;8&amp;F
&amp;D&amp;R&amp;"Helvetica,Regular"&amp;8Profilés &amp;A
Page &amp;P/&amp;N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showGridLines="0" zoomScale="75" zoomScaleNormal="75" workbookViewId="0" topLeftCell="A1">
      <selection activeCell="AE6" sqref="AE6"/>
    </sheetView>
  </sheetViews>
  <sheetFormatPr defaultColWidth="9.00390625" defaultRowHeight="12.75"/>
  <cols>
    <col min="1" max="1" width="14.125" style="387" customWidth="1"/>
    <col min="2" max="4" width="4.875" style="253" customWidth="1"/>
    <col min="5" max="5" width="4.25390625" style="253" customWidth="1"/>
    <col min="6" max="7" width="4.00390625" style="253" customWidth="1"/>
    <col min="8" max="8" width="5.125" style="253" customWidth="1"/>
    <col min="9" max="9" width="4.875" style="253" customWidth="1"/>
    <col min="10" max="10" width="4.625" style="253" customWidth="1"/>
    <col min="11" max="11" width="4.375" style="253" customWidth="1"/>
    <col min="12" max="12" width="5.375" style="253" customWidth="1"/>
    <col min="13" max="13" width="4.625" style="253" customWidth="1"/>
    <col min="14" max="14" width="5.125" style="253" customWidth="1"/>
    <col min="15" max="15" width="5.75390625" style="253" customWidth="1"/>
    <col min="16" max="16" width="14.125" style="387" customWidth="1"/>
    <col min="17" max="17" width="4.875" style="252" customWidth="1"/>
    <col min="18" max="18" width="4.625" style="253" customWidth="1"/>
    <col min="19" max="19" width="6.00390625" style="253" customWidth="1"/>
    <col min="20" max="20" width="4.875" style="253" customWidth="1"/>
    <col min="21" max="21" width="5.375" style="253" customWidth="1"/>
    <col min="22" max="22" width="5.00390625" style="253" customWidth="1"/>
    <col min="23" max="23" width="4.75390625" style="253" customWidth="1"/>
    <col min="24" max="24" width="5.375" style="253" customWidth="1"/>
    <col min="25" max="25" width="4.875" style="253" customWidth="1"/>
    <col min="26" max="26" width="5.25390625" style="253" customWidth="1"/>
    <col min="27" max="27" width="4.25390625" style="253" customWidth="1"/>
    <col min="28" max="28" width="6.25390625" style="253" customWidth="1"/>
    <col min="29" max="29" width="5.25390625" style="253" customWidth="1"/>
    <col min="30" max="35" width="3.75390625" style="253" customWidth="1"/>
    <col min="36" max="38" width="2.75390625" style="253" customWidth="1"/>
    <col min="39" max="39" width="4.125" style="253" customWidth="1"/>
    <col min="40" max="16384" width="10.75390625" style="253" customWidth="1"/>
  </cols>
  <sheetData>
    <row r="1" spans="1:20" ht="58.5" customHeight="1">
      <c r="A1" s="1071" t="s">
        <v>823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1072"/>
    </row>
    <row r="2" spans="1:20" ht="60.75" customHeight="1">
      <c r="A2" s="1071" t="s">
        <v>824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</row>
    <row r="3" spans="1:20" ht="54" customHeight="1">
      <c r="A3" s="1071" t="s">
        <v>821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</row>
    <row r="4" ht="12.75" thickBot="1"/>
    <row r="5" spans="1:29" ht="33.75" customHeight="1" thickBot="1" thickTop="1">
      <c r="A5" s="1131" t="s">
        <v>2154</v>
      </c>
      <c r="B5" s="1163"/>
      <c r="C5" s="1131" t="s">
        <v>2155</v>
      </c>
      <c r="D5" s="1173"/>
      <c r="E5" s="1173"/>
      <c r="F5" s="1173"/>
      <c r="G5" s="1163"/>
      <c r="H5" s="1252"/>
      <c r="I5" s="1240" t="s">
        <v>779</v>
      </c>
      <c r="J5" s="1173"/>
      <c r="K5" s="1173"/>
      <c r="L5" s="1173"/>
      <c r="M5" s="1163"/>
      <c r="N5" s="1131" t="s">
        <v>780</v>
      </c>
      <c r="O5" s="1163"/>
      <c r="P5" s="1131" t="s">
        <v>2154</v>
      </c>
      <c r="Q5" s="1173"/>
      <c r="R5" s="1240" t="s">
        <v>43</v>
      </c>
      <c r="S5" s="1173"/>
      <c r="T5" s="1173"/>
      <c r="U5" s="1173"/>
      <c r="V5" s="1173"/>
      <c r="W5" s="1173"/>
      <c r="X5" s="1173"/>
      <c r="Y5" s="1173"/>
      <c r="Z5" s="1173"/>
      <c r="AA5" s="1173"/>
      <c r="AB5" s="1173"/>
      <c r="AC5" s="1163"/>
    </row>
    <row r="6" spans="1:29" ht="54.75" customHeight="1" thickBot="1" thickTop="1">
      <c r="A6" s="1164"/>
      <c r="B6" s="1165"/>
      <c r="C6" s="1164"/>
      <c r="D6" s="1167"/>
      <c r="E6" s="1167"/>
      <c r="F6" s="1167"/>
      <c r="G6" s="1165"/>
      <c r="H6" s="1253"/>
      <c r="I6" s="1164"/>
      <c r="J6" s="1167"/>
      <c r="K6" s="1167"/>
      <c r="L6" s="1167"/>
      <c r="M6" s="1165"/>
      <c r="N6" s="1164"/>
      <c r="O6" s="1165"/>
      <c r="P6" s="1164"/>
      <c r="Q6" s="1167"/>
      <c r="R6" s="1256" t="s">
        <v>758</v>
      </c>
      <c r="S6" s="1171"/>
      <c r="T6" s="1171"/>
      <c r="U6" s="1171"/>
      <c r="V6" s="1172"/>
      <c r="W6" s="1139" t="s">
        <v>1794</v>
      </c>
      <c r="X6" s="1254"/>
      <c r="Y6" s="1254"/>
      <c r="Z6" s="1255"/>
      <c r="AA6" s="1256"/>
      <c r="AB6" s="1171"/>
      <c r="AC6" s="1172"/>
    </row>
    <row r="7" spans="1:39" s="260" customFormat="1" ht="15" customHeight="1" thickTop="1">
      <c r="A7" s="327" t="s">
        <v>1304</v>
      </c>
      <c r="B7" s="357"/>
      <c r="C7" s="358"/>
      <c r="D7" s="358"/>
      <c r="E7" s="358"/>
      <c r="F7" s="358"/>
      <c r="G7" s="359"/>
      <c r="H7" s="359"/>
      <c r="I7" s="358"/>
      <c r="J7" s="358"/>
      <c r="K7" s="358"/>
      <c r="L7" s="358"/>
      <c r="M7" s="359"/>
      <c r="N7" s="358"/>
      <c r="O7" s="358"/>
      <c r="P7" s="425" t="s">
        <v>1305</v>
      </c>
      <c r="Q7" s="357"/>
      <c r="R7" s="358"/>
      <c r="S7" s="358"/>
      <c r="T7" s="358"/>
      <c r="U7" s="358"/>
      <c r="V7" s="359"/>
      <c r="W7" s="358"/>
      <c r="X7" s="358"/>
      <c r="Y7" s="358"/>
      <c r="Z7" s="359"/>
      <c r="AA7" s="358"/>
      <c r="AB7" s="358"/>
      <c r="AC7" s="361"/>
      <c r="AD7" s="1080" t="s">
        <v>2149</v>
      </c>
      <c r="AE7" s="1069"/>
      <c r="AF7" s="1069"/>
      <c r="AG7" s="1069"/>
      <c r="AH7" s="1069"/>
      <c r="AI7" s="1070"/>
      <c r="AJ7" s="1077" t="s">
        <v>77</v>
      </c>
      <c r="AK7" s="1083" t="s">
        <v>78</v>
      </c>
      <c r="AL7" s="1083"/>
      <c r="AM7" s="292"/>
    </row>
    <row r="8" spans="1:39" s="260" customFormat="1" ht="13.5" customHeight="1">
      <c r="A8" s="363"/>
      <c r="B8" s="364"/>
      <c r="C8" s="302"/>
      <c r="D8" s="302"/>
      <c r="E8" s="302"/>
      <c r="F8" s="302"/>
      <c r="G8" s="301"/>
      <c r="H8" s="301"/>
      <c r="I8" s="302"/>
      <c r="J8" s="302"/>
      <c r="K8" s="302"/>
      <c r="L8" s="302"/>
      <c r="M8" s="301"/>
      <c r="N8" s="302"/>
      <c r="O8" s="302"/>
      <c r="P8" s="439"/>
      <c r="Q8" s="364"/>
      <c r="R8" s="302"/>
      <c r="S8" s="302"/>
      <c r="T8" s="302"/>
      <c r="U8" s="302"/>
      <c r="V8" s="301"/>
      <c r="W8" s="302"/>
      <c r="X8" s="302"/>
      <c r="Y8" s="302"/>
      <c r="Z8" s="301"/>
      <c r="AA8" s="302"/>
      <c r="AB8" s="302"/>
      <c r="AC8" s="365"/>
      <c r="AD8" s="366"/>
      <c r="AE8" s="298"/>
      <c r="AF8" s="367"/>
      <c r="AG8" s="298"/>
      <c r="AH8" s="298"/>
      <c r="AI8" s="300"/>
      <c r="AJ8" s="1077"/>
      <c r="AK8" s="1083"/>
      <c r="AL8" s="1083"/>
      <c r="AM8" s="368"/>
    </row>
    <row r="9" spans="1:39" s="260" customFormat="1" ht="13.5" customHeight="1">
      <c r="A9" s="363"/>
      <c r="B9" s="364" t="s">
        <v>400</v>
      </c>
      <c r="C9" s="302" t="s">
        <v>401</v>
      </c>
      <c r="D9" s="302" t="s">
        <v>402</v>
      </c>
      <c r="E9" s="302" t="s">
        <v>403</v>
      </c>
      <c r="F9" s="302" t="s">
        <v>404</v>
      </c>
      <c r="G9" s="301" t="s">
        <v>405</v>
      </c>
      <c r="H9" s="301" t="s">
        <v>406</v>
      </c>
      <c r="I9" s="302" t="s">
        <v>407</v>
      </c>
      <c r="J9" s="302" t="s">
        <v>408</v>
      </c>
      <c r="K9" s="302" t="s">
        <v>409</v>
      </c>
      <c r="L9" s="369" t="s">
        <v>410</v>
      </c>
      <c r="M9" s="301" t="s">
        <v>411</v>
      </c>
      <c r="N9" s="302" t="s">
        <v>412</v>
      </c>
      <c r="O9" s="302" t="s">
        <v>413</v>
      </c>
      <c r="P9" s="439"/>
      <c r="Q9" s="364" t="s">
        <v>400</v>
      </c>
      <c r="R9" s="302" t="s">
        <v>414</v>
      </c>
      <c r="S9" s="302" t="s">
        <v>415</v>
      </c>
      <c r="T9" s="302" t="s">
        <v>2493</v>
      </c>
      <c r="U9" s="302" t="s">
        <v>416</v>
      </c>
      <c r="V9" s="301" t="s">
        <v>417</v>
      </c>
      <c r="W9" s="302" t="s">
        <v>418</v>
      </c>
      <c r="X9" s="302" t="s">
        <v>419</v>
      </c>
      <c r="Y9" s="302" t="s">
        <v>2284</v>
      </c>
      <c r="Z9" s="301" t="s">
        <v>420</v>
      </c>
      <c r="AA9" s="302" t="s">
        <v>421</v>
      </c>
      <c r="AB9" s="302" t="s">
        <v>422</v>
      </c>
      <c r="AC9" s="365" t="s">
        <v>2601</v>
      </c>
      <c r="AD9" s="370"/>
      <c r="AE9" s="292" t="s">
        <v>423</v>
      </c>
      <c r="AF9" s="293"/>
      <c r="AG9" s="292"/>
      <c r="AH9" s="292" t="s">
        <v>423</v>
      </c>
      <c r="AI9" s="371"/>
      <c r="AJ9" s="1077"/>
      <c r="AK9" s="1083"/>
      <c r="AL9" s="1083"/>
      <c r="AM9" s="292"/>
    </row>
    <row r="10" spans="1:39" s="260" customFormat="1" ht="13.5" customHeight="1">
      <c r="A10" s="363"/>
      <c r="B10" s="364" t="s">
        <v>2371</v>
      </c>
      <c r="C10" s="302" t="s">
        <v>2372</v>
      </c>
      <c r="D10" s="302" t="s">
        <v>2373</v>
      </c>
      <c r="E10" s="302" t="s">
        <v>2373</v>
      </c>
      <c r="F10" s="302" t="s">
        <v>2373</v>
      </c>
      <c r="G10" s="301" t="s">
        <v>2373</v>
      </c>
      <c r="H10" s="301" t="s">
        <v>2605</v>
      </c>
      <c r="I10" s="302" t="s">
        <v>2373</v>
      </c>
      <c r="J10" s="302" t="s">
        <v>2373</v>
      </c>
      <c r="K10" s="302"/>
      <c r="L10" s="302" t="s">
        <v>2373</v>
      </c>
      <c r="M10" s="301" t="s">
        <v>2373</v>
      </c>
      <c r="N10" s="302" t="s">
        <v>2374</v>
      </c>
      <c r="O10" s="302" t="s">
        <v>2375</v>
      </c>
      <c r="P10" s="439"/>
      <c r="Q10" s="364" t="s">
        <v>1138</v>
      </c>
      <c r="R10" s="302" t="s">
        <v>1372</v>
      </c>
      <c r="S10" s="302" t="s">
        <v>2604</v>
      </c>
      <c r="T10" s="302" t="s">
        <v>2604</v>
      </c>
      <c r="U10" s="302" t="s">
        <v>2373</v>
      </c>
      <c r="V10" s="301" t="s">
        <v>2845</v>
      </c>
      <c r="W10" s="302" t="s">
        <v>2678</v>
      </c>
      <c r="X10" s="302" t="s">
        <v>2847</v>
      </c>
      <c r="Y10" s="302" t="s">
        <v>2847</v>
      </c>
      <c r="Z10" s="301" t="s">
        <v>2373</v>
      </c>
      <c r="AA10" s="302" t="s">
        <v>2373</v>
      </c>
      <c r="AB10" s="302" t="s">
        <v>2678</v>
      </c>
      <c r="AC10" s="365" t="s">
        <v>2679</v>
      </c>
      <c r="AD10" s="380"/>
      <c r="AE10" s="381" t="s">
        <v>2377</v>
      </c>
      <c r="AF10" s="382"/>
      <c r="AG10" s="381"/>
      <c r="AH10" s="381" t="s">
        <v>2378</v>
      </c>
      <c r="AI10" s="383"/>
      <c r="AJ10" s="1077"/>
      <c r="AK10" s="1083"/>
      <c r="AL10" s="1083"/>
      <c r="AM10" s="292"/>
    </row>
    <row r="11" spans="1:39" s="260" customFormat="1" ht="13.5" customHeight="1" thickBot="1">
      <c r="A11" s="440"/>
      <c r="B11" s="374"/>
      <c r="C11" s="375"/>
      <c r="D11" s="375"/>
      <c r="E11" s="375"/>
      <c r="F11" s="375"/>
      <c r="G11" s="376"/>
      <c r="H11" s="656" t="s">
        <v>2863</v>
      </c>
      <c r="I11" s="247"/>
      <c r="J11" s="247"/>
      <c r="K11" s="247"/>
      <c r="L11" s="247"/>
      <c r="M11" s="248"/>
      <c r="N11" s="247"/>
      <c r="O11" s="247"/>
      <c r="P11" s="349"/>
      <c r="Q11" s="248"/>
      <c r="R11" s="659" t="s">
        <v>2864</v>
      </c>
      <c r="S11" s="659" t="s">
        <v>1447</v>
      </c>
      <c r="T11" s="659" t="s">
        <v>1447</v>
      </c>
      <c r="U11" s="659" t="s">
        <v>1798</v>
      </c>
      <c r="V11" s="660" t="s">
        <v>2863</v>
      </c>
      <c r="W11" s="659" t="s">
        <v>2864</v>
      </c>
      <c r="X11" s="659" t="s">
        <v>1447</v>
      </c>
      <c r="Y11" s="659" t="s">
        <v>1447</v>
      </c>
      <c r="Z11" s="660" t="s">
        <v>1798</v>
      </c>
      <c r="AA11" s="247"/>
      <c r="AB11" s="659" t="s">
        <v>2864</v>
      </c>
      <c r="AC11" s="658" t="s">
        <v>1448</v>
      </c>
      <c r="AD11" s="384" t="s">
        <v>2151</v>
      </c>
      <c r="AE11" s="384" t="s">
        <v>2152</v>
      </c>
      <c r="AF11" s="384" t="s">
        <v>2153</v>
      </c>
      <c r="AG11" s="384" t="s">
        <v>2151</v>
      </c>
      <c r="AH11" s="384" t="s">
        <v>2152</v>
      </c>
      <c r="AI11" s="385" t="s">
        <v>2153</v>
      </c>
      <c r="AJ11" s="1078"/>
      <c r="AK11" s="1084"/>
      <c r="AL11" s="1084"/>
      <c r="AM11" s="386"/>
    </row>
    <row r="12" spans="1:39" ht="13.5" customHeight="1" thickTop="1">
      <c r="A12" s="378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690"/>
      <c r="AK12" s="378"/>
      <c r="AL12" s="378"/>
      <c r="AM12" s="378"/>
    </row>
    <row r="13" spans="1:39" s="252" customFormat="1" ht="13.5" customHeight="1">
      <c r="A13" s="493" t="s">
        <v>1373</v>
      </c>
      <c r="B13" s="608">
        <v>43</v>
      </c>
      <c r="C13" s="251">
        <v>200</v>
      </c>
      <c r="D13" s="251">
        <v>205</v>
      </c>
      <c r="E13" s="251">
        <v>9</v>
      </c>
      <c r="F13" s="251">
        <v>9</v>
      </c>
      <c r="G13" s="257">
        <v>10</v>
      </c>
      <c r="H13" s="613">
        <v>54.14</v>
      </c>
      <c r="I13" s="251">
        <v>182</v>
      </c>
      <c r="J13" s="251">
        <v>162</v>
      </c>
      <c r="K13" s="251" t="s">
        <v>633</v>
      </c>
      <c r="L13" s="251">
        <v>96</v>
      </c>
      <c r="M13" s="257">
        <v>112</v>
      </c>
      <c r="N13" s="610">
        <v>1.18</v>
      </c>
      <c r="O13" s="610">
        <v>27.88</v>
      </c>
      <c r="P13" s="258" t="s">
        <v>2843</v>
      </c>
      <c r="Q13" s="257">
        <v>29</v>
      </c>
      <c r="R13" s="251">
        <v>3888</v>
      </c>
      <c r="S13" s="251">
        <v>388.8</v>
      </c>
      <c r="T13" s="251">
        <v>434.5</v>
      </c>
      <c r="U13" s="610">
        <v>8.47</v>
      </c>
      <c r="V13" s="613">
        <v>19.85</v>
      </c>
      <c r="W13" s="251">
        <v>1294</v>
      </c>
      <c r="X13" s="612">
        <v>126.2</v>
      </c>
      <c r="Y13" s="612">
        <v>193.4</v>
      </c>
      <c r="Z13" s="613">
        <v>4.89</v>
      </c>
      <c r="AA13" s="612">
        <v>38.7</v>
      </c>
      <c r="AB13" s="251">
        <v>17.68</v>
      </c>
      <c r="AC13" s="259">
        <v>117.9</v>
      </c>
      <c r="AD13" s="47">
        <v>3</v>
      </c>
      <c r="AE13" s="47">
        <v>3</v>
      </c>
      <c r="AF13" s="94" t="s">
        <v>627</v>
      </c>
      <c r="AG13" s="47">
        <v>3</v>
      </c>
      <c r="AH13" s="47">
        <v>3</v>
      </c>
      <c r="AI13" s="102" t="s">
        <v>627</v>
      </c>
      <c r="AJ13" s="615" t="s">
        <v>2648</v>
      </c>
      <c r="AK13" s="93"/>
      <c r="AL13" s="93"/>
      <c r="AM13" s="114"/>
    </row>
    <row r="14" spans="1:39" ht="13.5" customHeight="1">
      <c r="A14" s="484" t="s">
        <v>1374</v>
      </c>
      <c r="B14" s="608">
        <v>53</v>
      </c>
      <c r="C14" s="254">
        <v>204</v>
      </c>
      <c r="D14" s="255">
        <v>207</v>
      </c>
      <c r="E14" s="255">
        <v>11.3</v>
      </c>
      <c r="F14" s="255">
        <v>11.3</v>
      </c>
      <c r="G14" s="256">
        <v>10</v>
      </c>
      <c r="H14" s="613">
        <v>68.4</v>
      </c>
      <c r="I14" s="251">
        <v>181</v>
      </c>
      <c r="J14" s="251">
        <v>161</v>
      </c>
      <c r="K14" s="251" t="s">
        <v>633</v>
      </c>
      <c r="L14" s="251">
        <v>98</v>
      </c>
      <c r="M14" s="257">
        <v>114</v>
      </c>
      <c r="N14" s="610">
        <v>1.2</v>
      </c>
      <c r="O14" s="610">
        <v>22.36</v>
      </c>
      <c r="P14" s="258" t="s">
        <v>2839</v>
      </c>
      <c r="Q14" s="257">
        <v>36</v>
      </c>
      <c r="R14" s="251">
        <v>4977</v>
      </c>
      <c r="S14" s="612">
        <v>488</v>
      </c>
      <c r="T14" s="251">
        <v>551.3</v>
      </c>
      <c r="U14" s="610">
        <v>8.55</v>
      </c>
      <c r="V14" s="613">
        <v>24.89</v>
      </c>
      <c r="W14" s="251">
        <v>1673</v>
      </c>
      <c r="X14" s="612">
        <v>161.7</v>
      </c>
      <c r="Y14" s="612">
        <v>248.6</v>
      </c>
      <c r="Z14" s="613">
        <v>4.96</v>
      </c>
      <c r="AA14" s="612">
        <v>45.6</v>
      </c>
      <c r="AB14" s="610">
        <v>34.2</v>
      </c>
      <c r="AC14" s="259">
        <v>155.1</v>
      </c>
      <c r="AD14" s="47">
        <v>1</v>
      </c>
      <c r="AE14" s="47">
        <v>3</v>
      </c>
      <c r="AF14" s="94" t="s">
        <v>627</v>
      </c>
      <c r="AG14" s="47">
        <v>1</v>
      </c>
      <c r="AH14" s="47">
        <v>3</v>
      </c>
      <c r="AI14" s="102" t="s">
        <v>627</v>
      </c>
      <c r="AJ14" s="616" t="s">
        <v>2648</v>
      </c>
      <c r="AK14" s="270"/>
      <c r="AL14" s="270"/>
      <c r="AM14" s="114"/>
    </row>
    <row r="15" spans="1:39" ht="13.5" customHeight="1">
      <c r="A15" s="484" t="s">
        <v>1375</v>
      </c>
      <c r="B15" s="608">
        <v>62</v>
      </c>
      <c r="C15" s="254">
        <v>246</v>
      </c>
      <c r="D15" s="255">
        <v>256</v>
      </c>
      <c r="E15" s="255">
        <v>10.5</v>
      </c>
      <c r="F15" s="255">
        <v>10.7</v>
      </c>
      <c r="G15" s="256">
        <v>13</v>
      </c>
      <c r="H15" s="613">
        <v>80</v>
      </c>
      <c r="I15" s="251">
        <v>225</v>
      </c>
      <c r="J15" s="251">
        <v>199</v>
      </c>
      <c r="K15" s="251" t="s">
        <v>634</v>
      </c>
      <c r="L15" s="251">
        <v>104</v>
      </c>
      <c r="M15" s="257">
        <v>150</v>
      </c>
      <c r="N15" s="610">
        <v>1.47</v>
      </c>
      <c r="O15" s="610">
        <v>23.5</v>
      </c>
      <c r="P15" s="258" t="s">
        <v>2840</v>
      </c>
      <c r="Q15" s="257">
        <v>42</v>
      </c>
      <c r="R15" s="251">
        <v>8753</v>
      </c>
      <c r="S15" s="251">
        <v>711.6</v>
      </c>
      <c r="T15" s="251">
        <v>792.8</v>
      </c>
      <c r="U15" s="610">
        <v>10.47</v>
      </c>
      <c r="V15" s="613">
        <v>28.94</v>
      </c>
      <c r="W15" s="251">
        <v>2995</v>
      </c>
      <c r="X15" s="612">
        <v>234</v>
      </c>
      <c r="Y15" s="612">
        <v>358</v>
      </c>
      <c r="Z15" s="613">
        <v>6.13</v>
      </c>
      <c r="AA15" s="612">
        <v>47.1</v>
      </c>
      <c r="AB15" s="251">
        <v>37.02</v>
      </c>
      <c r="AC15" s="259">
        <v>414.1</v>
      </c>
      <c r="AD15" s="47">
        <v>3</v>
      </c>
      <c r="AE15" s="47">
        <v>3</v>
      </c>
      <c r="AF15" s="94" t="s">
        <v>627</v>
      </c>
      <c r="AG15" s="47">
        <v>3</v>
      </c>
      <c r="AH15" s="47">
        <v>3</v>
      </c>
      <c r="AI15" s="102" t="s">
        <v>627</v>
      </c>
      <c r="AJ15" s="616" t="s">
        <v>2648</v>
      </c>
      <c r="AK15" s="270"/>
      <c r="AL15" s="270"/>
      <c r="AM15" s="114"/>
    </row>
    <row r="16" spans="1:39" ht="13.5" customHeight="1">
      <c r="A16" s="484" t="s">
        <v>1376</v>
      </c>
      <c r="B16" s="608">
        <v>85</v>
      </c>
      <c r="C16" s="254">
        <v>254</v>
      </c>
      <c r="D16" s="255">
        <v>260</v>
      </c>
      <c r="E16" s="255">
        <v>14.4</v>
      </c>
      <c r="F16" s="255">
        <v>14.4</v>
      </c>
      <c r="G16" s="256">
        <v>13</v>
      </c>
      <c r="H16" s="668">
        <v>108</v>
      </c>
      <c r="I16" s="251">
        <v>225</v>
      </c>
      <c r="J16" s="251">
        <v>199</v>
      </c>
      <c r="K16" s="251" t="s">
        <v>634</v>
      </c>
      <c r="L16" s="251">
        <v>108</v>
      </c>
      <c r="M16" s="257">
        <v>154</v>
      </c>
      <c r="N16" s="610">
        <v>1.5</v>
      </c>
      <c r="O16" s="610">
        <v>17.53</v>
      </c>
      <c r="P16" s="258" t="s">
        <v>1128</v>
      </c>
      <c r="Q16" s="257">
        <v>57</v>
      </c>
      <c r="R16" s="251">
        <v>12305</v>
      </c>
      <c r="S16" s="251">
        <v>968.9</v>
      </c>
      <c r="T16" s="251">
        <v>1096</v>
      </c>
      <c r="U16" s="610">
        <v>10.64</v>
      </c>
      <c r="V16" s="613">
        <v>39.7</v>
      </c>
      <c r="W16" s="251">
        <v>4225</v>
      </c>
      <c r="X16" s="612">
        <v>325</v>
      </c>
      <c r="Y16" s="612">
        <v>499.9</v>
      </c>
      <c r="Z16" s="613">
        <v>6.23</v>
      </c>
      <c r="AA16" s="612">
        <v>58.4</v>
      </c>
      <c r="AB16" s="251">
        <v>89.32</v>
      </c>
      <c r="AC16" s="259">
        <v>605.4</v>
      </c>
      <c r="AD16" s="47">
        <v>1</v>
      </c>
      <c r="AE16" s="47">
        <v>3</v>
      </c>
      <c r="AF16" s="94">
        <v>3</v>
      </c>
      <c r="AG16" s="47">
        <v>1</v>
      </c>
      <c r="AH16" s="47">
        <v>3</v>
      </c>
      <c r="AI16" s="102">
        <v>3</v>
      </c>
      <c r="AJ16" s="616" t="s">
        <v>2648</v>
      </c>
      <c r="AK16" s="270" t="s">
        <v>2648</v>
      </c>
      <c r="AL16" s="270"/>
      <c r="AM16" s="114"/>
    </row>
    <row r="17" spans="1:39" ht="13.5" customHeight="1">
      <c r="A17" s="484" t="s">
        <v>1377</v>
      </c>
      <c r="B17" s="608">
        <v>79</v>
      </c>
      <c r="C17" s="254">
        <v>299</v>
      </c>
      <c r="D17" s="255">
        <v>306</v>
      </c>
      <c r="E17" s="255">
        <v>11</v>
      </c>
      <c r="F17" s="255">
        <v>11</v>
      </c>
      <c r="G17" s="256">
        <v>15</v>
      </c>
      <c r="H17" s="668">
        <v>100</v>
      </c>
      <c r="I17" s="251">
        <v>277</v>
      </c>
      <c r="J17" s="251">
        <v>247</v>
      </c>
      <c r="K17" s="251" t="s">
        <v>634</v>
      </c>
      <c r="L17" s="251">
        <v>104</v>
      </c>
      <c r="M17" s="257">
        <v>200</v>
      </c>
      <c r="N17" s="610">
        <v>1.77</v>
      </c>
      <c r="O17" s="610">
        <v>22.67</v>
      </c>
      <c r="P17" s="258" t="s">
        <v>1129</v>
      </c>
      <c r="Q17" s="257">
        <v>53</v>
      </c>
      <c r="R17" s="251">
        <v>16270</v>
      </c>
      <c r="S17" s="251">
        <v>1088</v>
      </c>
      <c r="T17" s="251">
        <v>1207</v>
      </c>
      <c r="U17" s="610">
        <v>12.77</v>
      </c>
      <c r="V17" s="613">
        <v>36.91</v>
      </c>
      <c r="W17" s="251">
        <v>5258</v>
      </c>
      <c r="X17" s="612">
        <v>343.6</v>
      </c>
      <c r="Y17" s="612">
        <v>525.1</v>
      </c>
      <c r="Z17" s="613">
        <v>7.26</v>
      </c>
      <c r="AA17" s="612">
        <v>50.6</v>
      </c>
      <c r="AB17" s="610">
        <v>50.3</v>
      </c>
      <c r="AC17" s="259">
        <v>1089</v>
      </c>
      <c r="AD17" s="47">
        <v>3</v>
      </c>
      <c r="AE17" s="47">
        <v>4</v>
      </c>
      <c r="AF17" s="94" t="s">
        <v>627</v>
      </c>
      <c r="AG17" s="47">
        <v>3</v>
      </c>
      <c r="AH17" s="47">
        <v>4</v>
      </c>
      <c r="AI17" s="102" t="s">
        <v>627</v>
      </c>
      <c r="AJ17" s="616" t="s">
        <v>2648</v>
      </c>
      <c r="AK17" s="270"/>
      <c r="AL17" s="270"/>
      <c r="AM17" s="114"/>
    </row>
    <row r="18" spans="1:39" ht="13.5" customHeight="1">
      <c r="A18" s="484" t="s">
        <v>1378</v>
      </c>
      <c r="B18" s="608">
        <v>93</v>
      </c>
      <c r="C18" s="254">
        <v>303</v>
      </c>
      <c r="D18" s="255">
        <v>308</v>
      </c>
      <c r="E18" s="255">
        <v>13.1</v>
      </c>
      <c r="F18" s="255">
        <v>13.1</v>
      </c>
      <c r="G18" s="256">
        <v>15</v>
      </c>
      <c r="H18" s="668">
        <v>119</v>
      </c>
      <c r="I18" s="251">
        <v>277</v>
      </c>
      <c r="J18" s="251">
        <v>247</v>
      </c>
      <c r="K18" s="251" t="s">
        <v>634</v>
      </c>
      <c r="L18" s="251">
        <v>106</v>
      </c>
      <c r="M18" s="257">
        <v>202</v>
      </c>
      <c r="N18" s="610">
        <v>1.79</v>
      </c>
      <c r="O18" s="610">
        <v>19.14</v>
      </c>
      <c r="P18" s="258" t="s">
        <v>1130</v>
      </c>
      <c r="Q18" s="257">
        <v>63</v>
      </c>
      <c r="R18" s="251">
        <v>19630</v>
      </c>
      <c r="S18" s="251">
        <v>1296</v>
      </c>
      <c r="T18" s="251">
        <v>1447</v>
      </c>
      <c r="U18" s="610">
        <v>12.85</v>
      </c>
      <c r="V18" s="613">
        <v>43.84</v>
      </c>
      <c r="W18" s="251">
        <v>6387</v>
      </c>
      <c r="X18" s="612">
        <v>414.7</v>
      </c>
      <c r="Y18" s="612">
        <v>635.1</v>
      </c>
      <c r="Z18" s="613">
        <v>7.33</v>
      </c>
      <c r="AA18" s="612">
        <v>56.9</v>
      </c>
      <c r="AB18" s="251">
        <v>82.53</v>
      </c>
      <c r="AC18" s="259">
        <v>1340</v>
      </c>
      <c r="AD18" s="47">
        <v>3</v>
      </c>
      <c r="AE18" s="47">
        <v>3</v>
      </c>
      <c r="AF18" s="94" t="s">
        <v>627</v>
      </c>
      <c r="AG18" s="47">
        <v>3</v>
      </c>
      <c r="AH18" s="47">
        <v>3</v>
      </c>
      <c r="AI18" s="102" t="s">
        <v>627</v>
      </c>
      <c r="AJ18" s="616" t="s">
        <v>2648</v>
      </c>
      <c r="AK18" s="270"/>
      <c r="AL18" s="270"/>
      <c r="AM18" s="114"/>
    </row>
    <row r="19" spans="1:39" ht="13.5" customHeight="1">
      <c r="A19" s="484" t="s">
        <v>1379</v>
      </c>
      <c r="B19" s="103">
        <v>110</v>
      </c>
      <c r="C19" s="254">
        <v>308</v>
      </c>
      <c r="D19" s="255">
        <v>310</v>
      </c>
      <c r="E19" s="255">
        <v>15.4</v>
      </c>
      <c r="F19" s="255">
        <v>15.5</v>
      </c>
      <c r="G19" s="256">
        <v>15</v>
      </c>
      <c r="H19" s="668">
        <v>141</v>
      </c>
      <c r="I19" s="251">
        <v>277</v>
      </c>
      <c r="J19" s="251">
        <v>247</v>
      </c>
      <c r="K19" s="251" t="s">
        <v>634</v>
      </c>
      <c r="L19" s="251">
        <v>108</v>
      </c>
      <c r="M19" s="257">
        <v>204</v>
      </c>
      <c r="N19" s="610">
        <v>1.8</v>
      </c>
      <c r="O19" s="610">
        <v>16.29</v>
      </c>
      <c r="P19" s="258" t="s">
        <v>1131</v>
      </c>
      <c r="Q19" s="257">
        <v>74</v>
      </c>
      <c r="R19" s="251">
        <v>23660</v>
      </c>
      <c r="S19" s="251">
        <v>1536</v>
      </c>
      <c r="T19" s="251">
        <v>1727</v>
      </c>
      <c r="U19" s="610">
        <v>12.97</v>
      </c>
      <c r="V19" s="613">
        <v>51.63</v>
      </c>
      <c r="W19" s="251">
        <v>7707</v>
      </c>
      <c r="X19" s="612">
        <v>497.2</v>
      </c>
      <c r="Y19" s="612">
        <v>763.3</v>
      </c>
      <c r="Z19" s="613">
        <v>7.4</v>
      </c>
      <c r="AA19" s="612">
        <v>64</v>
      </c>
      <c r="AB19" s="251">
        <v>133.1</v>
      </c>
      <c r="AC19" s="259">
        <v>1646</v>
      </c>
      <c r="AD19" s="47">
        <v>1</v>
      </c>
      <c r="AE19" s="47">
        <v>3</v>
      </c>
      <c r="AF19" s="94">
        <v>3</v>
      </c>
      <c r="AG19" s="47">
        <v>1</v>
      </c>
      <c r="AH19" s="47">
        <v>3</v>
      </c>
      <c r="AI19" s="102">
        <v>3</v>
      </c>
      <c r="AJ19" s="616" t="s">
        <v>2648</v>
      </c>
      <c r="AK19" s="270" t="s">
        <v>2648</v>
      </c>
      <c r="AL19" s="270"/>
      <c r="AM19" s="114"/>
    </row>
    <row r="20" spans="1:39" ht="13.5" customHeight="1">
      <c r="A20" s="484" t="s">
        <v>1380</v>
      </c>
      <c r="B20" s="103">
        <v>125</v>
      </c>
      <c r="C20" s="254">
        <v>312</v>
      </c>
      <c r="D20" s="255">
        <v>312</v>
      </c>
      <c r="E20" s="255">
        <v>17.4</v>
      </c>
      <c r="F20" s="255">
        <v>17.4</v>
      </c>
      <c r="G20" s="256">
        <v>15</v>
      </c>
      <c r="H20" s="668">
        <v>159</v>
      </c>
      <c r="I20" s="251">
        <v>277</v>
      </c>
      <c r="J20" s="251">
        <v>247</v>
      </c>
      <c r="K20" s="251" t="s">
        <v>634</v>
      </c>
      <c r="L20" s="251">
        <v>110</v>
      </c>
      <c r="M20" s="257">
        <v>206</v>
      </c>
      <c r="N20" s="610">
        <v>1.81</v>
      </c>
      <c r="O20" s="610">
        <v>14.54</v>
      </c>
      <c r="P20" s="258" t="s">
        <v>1132</v>
      </c>
      <c r="Q20" s="257">
        <v>84</v>
      </c>
      <c r="R20" s="251">
        <v>27030</v>
      </c>
      <c r="S20" s="251">
        <v>1733</v>
      </c>
      <c r="T20" s="251">
        <v>1960</v>
      </c>
      <c r="U20" s="610">
        <v>13.05</v>
      </c>
      <c r="V20" s="613">
        <v>58.41</v>
      </c>
      <c r="W20" s="251">
        <v>8823</v>
      </c>
      <c r="X20" s="612">
        <v>565.6</v>
      </c>
      <c r="Y20" s="612">
        <v>870.2</v>
      </c>
      <c r="Z20" s="613">
        <v>7.46</v>
      </c>
      <c r="AA20" s="612">
        <v>69.8</v>
      </c>
      <c r="AB20" s="251">
        <v>188.2</v>
      </c>
      <c r="AC20" s="259">
        <v>1911</v>
      </c>
      <c r="AD20" s="47">
        <v>1</v>
      </c>
      <c r="AE20" s="47">
        <v>3</v>
      </c>
      <c r="AF20" s="94">
        <v>3</v>
      </c>
      <c r="AG20" s="47">
        <v>1</v>
      </c>
      <c r="AH20" s="47">
        <v>3</v>
      </c>
      <c r="AI20" s="102">
        <v>3</v>
      </c>
      <c r="AJ20" s="616" t="s">
        <v>2648</v>
      </c>
      <c r="AK20" s="270" t="s">
        <v>2648</v>
      </c>
      <c r="AL20" s="270"/>
      <c r="AM20" s="114"/>
    </row>
    <row r="21" spans="1:39" s="260" customFormat="1" ht="13.5" customHeight="1">
      <c r="A21" s="484" t="s">
        <v>1211</v>
      </c>
      <c r="B21" s="103">
        <v>132</v>
      </c>
      <c r="C21" s="254">
        <v>314</v>
      </c>
      <c r="D21" s="255">
        <v>313</v>
      </c>
      <c r="E21" s="255">
        <v>18.3</v>
      </c>
      <c r="F21" s="255">
        <v>18.3</v>
      </c>
      <c r="G21" s="256">
        <v>15</v>
      </c>
      <c r="H21" s="668">
        <v>167.3</v>
      </c>
      <c r="I21" s="251">
        <v>277</v>
      </c>
      <c r="J21" s="251">
        <v>247</v>
      </c>
      <c r="K21" s="251" t="s">
        <v>634</v>
      </c>
      <c r="L21" s="251">
        <v>112</v>
      </c>
      <c r="M21" s="257">
        <v>208</v>
      </c>
      <c r="N21" s="610">
        <v>1.82</v>
      </c>
      <c r="O21" s="610">
        <v>13.84</v>
      </c>
      <c r="P21" s="258" t="s">
        <v>1133</v>
      </c>
      <c r="Q21" s="257">
        <v>89</v>
      </c>
      <c r="R21" s="251">
        <v>28680</v>
      </c>
      <c r="S21" s="251">
        <v>1827</v>
      </c>
      <c r="T21" s="251">
        <v>2072</v>
      </c>
      <c r="U21" s="610">
        <v>13.1</v>
      </c>
      <c r="V21" s="613">
        <v>61.53</v>
      </c>
      <c r="W21" s="251">
        <v>9370</v>
      </c>
      <c r="X21" s="612">
        <v>598.7</v>
      </c>
      <c r="Y21" s="612">
        <v>922.1</v>
      </c>
      <c r="Z21" s="613">
        <v>7.48</v>
      </c>
      <c r="AA21" s="612">
        <v>72.5</v>
      </c>
      <c r="AB21" s="251">
        <v>218.5</v>
      </c>
      <c r="AC21" s="259">
        <v>2044</v>
      </c>
      <c r="AD21" s="251">
        <v>1</v>
      </c>
      <c r="AE21" s="251">
        <v>2</v>
      </c>
      <c r="AF21" s="257">
        <v>3</v>
      </c>
      <c r="AG21" s="251">
        <v>1</v>
      </c>
      <c r="AH21" s="251">
        <v>2</v>
      </c>
      <c r="AI21" s="259">
        <v>3</v>
      </c>
      <c r="AJ21" s="616" t="s">
        <v>2648</v>
      </c>
      <c r="AK21" s="264" t="s">
        <v>2648</v>
      </c>
      <c r="AL21" s="264"/>
      <c r="AM21" s="268"/>
    </row>
    <row r="22" spans="1:39" ht="13.5" customHeight="1">
      <c r="A22" s="484" t="s">
        <v>1212</v>
      </c>
      <c r="B22" s="103">
        <v>108</v>
      </c>
      <c r="C22" s="254">
        <v>346</v>
      </c>
      <c r="D22" s="255">
        <v>370</v>
      </c>
      <c r="E22" s="255">
        <v>12.8</v>
      </c>
      <c r="F22" s="255">
        <v>12.8</v>
      </c>
      <c r="G22" s="256">
        <v>15</v>
      </c>
      <c r="H22" s="668">
        <v>138</v>
      </c>
      <c r="I22" s="251">
        <v>320</v>
      </c>
      <c r="J22" s="251">
        <v>290</v>
      </c>
      <c r="K22" s="251" t="s">
        <v>634</v>
      </c>
      <c r="L22" s="251">
        <v>102</v>
      </c>
      <c r="M22" s="257">
        <v>264</v>
      </c>
      <c r="N22" s="610">
        <v>2.12</v>
      </c>
      <c r="O22" s="610">
        <v>19.62</v>
      </c>
      <c r="P22" s="258" t="s">
        <v>1134</v>
      </c>
      <c r="Q22" s="257">
        <v>73</v>
      </c>
      <c r="R22" s="251">
        <v>30290</v>
      </c>
      <c r="S22" s="251">
        <v>1751</v>
      </c>
      <c r="T22" s="251">
        <v>1937</v>
      </c>
      <c r="U22" s="610">
        <v>14.83</v>
      </c>
      <c r="V22" s="613">
        <v>48.42</v>
      </c>
      <c r="W22" s="251">
        <v>10810</v>
      </c>
      <c r="X22" s="612">
        <v>584.5</v>
      </c>
      <c r="Y22" s="612">
        <v>891.2</v>
      </c>
      <c r="Z22" s="613">
        <v>8.86</v>
      </c>
      <c r="AA22" s="612">
        <v>56</v>
      </c>
      <c r="AB22" s="251">
        <v>88.99</v>
      </c>
      <c r="AC22" s="259">
        <v>2999</v>
      </c>
      <c r="AD22" s="47">
        <v>3</v>
      </c>
      <c r="AE22" s="47">
        <v>4</v>
      </c>
      <c r="AF22" s="94" t="s">
        <v>627</v>
      </c>
      <c r="AG22" s="47">
        <v>3</v>
      </c>
      <c r="AH22" s="47">
        <v>4</v>
      </c>
      <c r="AI22" s="102" t="s">
        <v>627</v>
      </c>
      <c r="AJ22" s="616" t="s">
        <v>2648</v>
      </c>
      <c r="AK22" s="270"/>
      <c r="AL22" s="270"/>
      <c r="AM22" s="114"/>
    </row>
    <row r="23" spans="1:39" ht="13.5" customHeight="1">
      <c r="A23" s="484" t="s">
        <v>1213</v>
      </c>
      <c r="B23" s="103">
        <v>132</v>
      </c>
      <c r="C23" s="254">
        <v>351</v>
      </c>
      <c r="D23" s="255">
        <v>373</v>
      </c>
      <c r="E23" s="255">
        <v>15.6</v>
      </c>
      <c r="F23" s="255">
        <v>15.6</v>
      </c>
      <c r="G23" s="256">
        <v>15</v>
      </c>
      <c r="H23" s="668">
        <v>168</v>
      </c>
      <c r="I23" s="251">
        <v>320</v>
      </c>
      <c r="J23" s="251">
        <v>290</v>
      </c>
      <c r="K23" s="251" t="s">
        <v>634</v>
      </c>
      <c r="L23" s="251">
        <v>104</v>
      </c>
      <c r="M23" s="257">
        <v>268</v>
      </c>
      <c r="N23" s="610">
        <v>2.14</v>
      </c>
      <c r="O23" s="610">
        <v>16.19</v>
      </c>
      <c r="P23" s="258" t="s">
        <v>1135</v>
      </c>
      <c r="Q23" s="257">
        <v>89</v>
      </c>
      <c r="R23" s="251">
        <v>37480</v>
      </c>
      <c r="S23" s="251">
        <v>2135</v>
      </c>
      <c r="T23" s="251">
        <v>2381</v>
      </c>
      <c r="U23" s="610">
        <v>14.93</v>
      </c>
      <c r="V23" s="613">
        <v>58.93</v>
      </c>
      <c r="W23" s="251">
        <v>13510</v>
      </c>
      <c r="X23" s="612">
        <v>724.2</v>
      </c>
      <c r="Y23" s="251">
        <v>1107</v>
      </c>
      <c r="Z23" s="613">
        <v>8.96</v>
      </c>
      <c r="AA23" s="612">
        <v>64.4</v>
      </c>
      <c r="AB23" s="612">
        <v>158</v>
      </c>
      <c r="AC23" s="259">
        <v>3795</v>
      </c>
      <c r="AD23" s="47">
        <v>3</v>
      </c>
      <c r="AE23" s="47">
        <v>3</v>
      </c>
      <c r="AF23" s="94">
        <v>4</v>
      </c>
      <c r="AG23" s="47">
        <v>3</v>
      </c>
      <c r="AH23" s="47">
        <v>3</v>
      </c>
      <c r="AI23" s="102">
        <v>4</v>
      </c>
      <c r="AJ23" s="616" t="s">
        <v>2648</v>
      </c>
      <c r="AK23" s="270" t="s">
        <v>2648</v>
      </c>
      <c r="AL23" s="270"/>
      <c r="AM23" s="114"/>
    </row>
    <row r="24" spans="1:39" ht="13.5" customHeight="1">
      <c r="A24" s="484" t="s">
        <v>1214</v>
      </c>
      <c r="B24" s="103">
        <v>152</v>
      </c>
      <c r="C24" s="254">
        <v>356</v>
      </c>
      <c r="D24" s="255">
        <v>376</v>
      </c>
      <c r="E24" s="255">
        <v>17.9</v>
      </c>
      <c r="F24" s="255">
        <v>17.9</v>
      </c>
      <c r="G24" s="256">
        <v>15</v>
      </c>
      <c r="H24" s="668">
        <v>194</v>
      </c>
      <c r="I24" s="251">
        <v>320</v>
      </c>
      <c r="J24" s="251">
        <v>290</v>
      </c>
      <c r="K24" s="251" t="s">
        <v>634</v>
      </c>
      <c r="L24" s="251">
        <v>106</v>
      </c>
      <c r="M24" s="257">
        <v>270</v>
      </c>
      <c r="N24" s="610">
        <v>2.15</v>
      </c>
      <c r="O24" s="610">
        <v>14.16</v>
      </c>
      <c r="P24" s="258" t="s">
        <v>1136</v>
      </c>
      <c r="Q24" s="257">
        <v>102</v>
      </c>
      <c r="R24" s="251">
        <v>43880</v>
      </c>
      <c r="S24" s="251">
        <v>2465</v>
      </c>
      <c r="T24" s="251">
        <v>2765</v>
      </c>
      <c r="U24" s="610">
        <v>15.04</v>
      </c>
      <c r="V24" s="613">
        <v>67.82</v>
      </c>
      <c r="W24" s="251">
        <v>15880</v>
      </c>
      <c r="X24" s="612">
        <v>844.5</v>
      </c>
      <c r="Y24" s="251">
        <v>1293</v>
      </c>
      <c r="Z24" s="613">
        <v>9.05</v>
      </c>
      <c r="AA24" s="612">
        <v>71.3</v>
      </c>
      <c r="AB24" s="251">
        <v>237.1</v>
      </c>
      <c r="AC24" s="259">
        <v>4532</v>
      </c>
      <c r="AD24" s="47">
        <v>2</v>
      </c>
      <c r="AE24" s="47">
        <v>3</v>
      </c>
      <c r="AF24" s="94">
        <v>3</v>
      </c>
      <c r="AG24" s="47">
        <v>2</v>
      </c>
      <c r="AH24" s="47">
        <v>3</v>
      </c>
      <c r="AI24" s="102">
        <v>3</v>
      </c>
      <c r="AJ24" s="616" t="s">
        <v>2648</v>
      </c>
      <c r="AK24" s="270" t="s">
        <v>2648</v>
      </c>
      <c r="AL24" s="270"/>
      <c r="AM24" s="114"/>
    </row>
    <row r="25" spans="1:39" ht="13.5" customHeight="1">
      <c r="A25" s="484" t="s">
        <v>1215</v>
      </c>
      <c r="B25" s="103">
        <v>174</v>
      </c>
      <c r="C25" s="254">
        <v>361</v>
      </c>
      <c r="D25" s="255">
        <v>378</v>
      </c>
      <c r="E25" s="255">
        <v>20.4</v>
      </c>
      <c r="F25" s="255">
        <v>20.4</v>
      </c>
      <c r="G25" s="256">
        <v>15</v>
      </c>
      <c r="H25" s="668">
        <v>222</v>
      </c>
      <c r="I25" s="251">
        <v>320</v>
      </c>
      <c r="J25" s="251">
        <v>290</v>
      </c>
      <c r="K25" s="251" t="s">
        <v>634</v>
      </c>
      <c r="L25" s="251">
        <v>110</v>
      </c>
      <c r="M25" s="257">
        <v>272</v>
      </c>
      <c r="N25" s="610">
        <v>2.17</v>
      </c>
      <c r="O25" s="610">
        <v>12.47</v>
      </c>
      <c r="P25" s="258" t="s">
        <v>1137</v>
      </c>
      <c r="Q25" s="257">
        <v>117</v>
      </c>
      <c r="R25" s="251">
        <v>50840</v>
      </c>
      <c r="S25" s="251">
        <v>2816</v>
      </c>
      <c r="T25" s="251">
        <v>3180</v>
      </c>
      <c r="U25" s="610">
        <v>15.15</v>
      </c>
      <c r="V25" s="613">
        <v>77.53</v>
      </c>
      <c r="W25" s="251">
        <v>18390</v>
      </c>
      <c r="X25" s="612">
        <v>973</v>
      </c>
      <c r="Y25" s="251">
        <v>1493</v>
      </c>
      <c r="Z25" s="613">
        <v>9.11</v>
      </c>
      <c r="AA25" s="612">
        <v>78.8</v>
      </c>
      <c r="AB25" s="251">
        <v>349.1</v>
      </c>
      <c r="AC25" s="259">
        <v>5326</v>
      </c>
      <c r="AD25" s="47">
        <v>1</v>
      </c>
      <c r="AE25" s="47">
        <v>3</v>
      </c>
      <c r="AF25" s="94">
        <v>3</v>
      </c>
      <c r="AG25" s="47">
        <v>1</v>
      </c>
      <c r="AH25" s="47">
        <v>3</v>
      </c>
      <c r="AI25" s="102">
        <v>3</v>
      </c>
      <c r="AJ25" s="616" t="s">
        <v>2648</v>
      </c>
      <c r="AK25" s="270" t="s">
        <v>2648</v>
      </c>
      <c r="AL25" s="270"/>
      <c r="AM25" s="114"/>
    </row>
    <row r="26" ht="13.5" customHeight="1">
      <c r="A26" s="486"/>
    </row>
    <row r="27" spans="1:2" ht="13.5" customHeight="1">
      <c r="A27" s="417"/>
      <c r="B27" s="322"/>
    </row>
    <row r="28" spans="1:2" ht="13.5" customHeight="1">
      <c r="A28" s="417"/>
      <c r="B28" s="323"/>
    </row>
    <row r="29" spans="1:2" ht="13.5" customHeight="1">
      <c r="A29" s="417"/>
      <c r="B29" s="323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</sheetData>
  <mergeCells count="17">
    <mergeCell ref="AJ7:AJ11"/>
    <mergeCell ref="AK7:AK11"/>
    <mergeCell ref="AL7:AL11"/>
    <mergeCell ref="C5:G6"/>
    <mergeCell ref="H5:H6"/>
    <mergeCell ref="I5:M6"/>
    <mergeCell ref="AD7:AI7"/>
    <mergeCell ref="A1:T1"/>
    <mergeCell ref="A2:T2"/>
    <mergeCell ref="A3:T3"/>
    <mergeCell ref="N5:O6"/>
    <mergeCell ref="P5:Q6"/>
    <mergeCell ref="R5:AC5"/>
    <mergeCell ref="R6:V6"/>
    <mergeCell ref="W6:Z6"/>
    <mergeCell ref="AA6:AC6"/>
    <mergeCell ref="A5:B6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73"/>
  <headerFooter alignWithMargins="0">
    <oddFooter>&amp;L&amp;"Helvetica,Regular"&amp;8&amp;F
&amp;D&amp;R&amp;"Helvetica,Regular"&amp;8Profilés &amp;A
Page &amp;P/&amp;N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44"/>
  <sheetViews>
    <sheetView showGridLines="0" zoomScale="75" zoomScaleNormal="75" workbookViewId="0" topLeftCell="A1">
      <selection activeCell="AB5" sqref="AB5"/>
    </sheetView>
  </sheetViews>
  <sheetFormatPr defaultColWidth="9.00390625" defaultRowHeight="13.5" customHeight="1"/>
  <cols>
    <col min="1" max="1" width="10.875" style="451" customWidth="1"/>
    <col min="2" max="2" width="4.375" style="452" customWidth="1"/>
    <col min="3" max="3" width="3.75390625" style="452" customWidth="1"/>
    <col min="4" max="4" width="3.625" style="452" customWidth="1"/>
    <col min="5" max="6" width="4.375" style="452" customWidth="1"/>
    <col min="7" max="7" width="5.00390625" style="452" customWidth="1"/>
    <col min="8" max="10" width="5.25390625" style="452" customWidth="1"/>
    <col min="11" max="11" width="10.75390625" style="451" customWidth="1"/>
    <col min="12" max="13" width="4.25390625" style="452" customWidth="1"/>
    <col min="14" max="14" width="4.125" style="452" customWidth="1"/>
    <col min="15" max="15" width="4.75390625" style="452" customWidth="1"/>
    <col min="16" max="16" width="3.625" style="452" customWidth="1"/>
    <col min="17" max="17" width="4.25390625" style="452" customWidth="1"/>
    <col min="18" max="19" width="4.375" style="452" customWidth="1"/>
    <col min="20" max="20" width="6.125" style="452" customWidth="1"/>
    <col min="21" max="21" width="4.25390625" style="452" customWidth="1"/>
    <col min="22" max="22" width="4.125" style="452" customWidth="1"/>
    <col min="23" max="23" width="4.25390625" style="452" customWidth="1"/>
    <col min="24" max="24" width="5.125" style="452" customWidth="1"/>
    <col min="25" max="25" width="3.625" style="452" customWidth="1"/>
    <col min="26" max="26" width="3.75390625" style="452" customWidth="1"/>
    <col min="27" max="30" width="3.875" style="452" customWidth="1"/>
    <col min="31" max="33" width="2.75390625" style="452" customWidth="1"/>
    <col min="34" max="34" width="3.75390625" style="452" customWidth="1"/>
    <col min="35" max="50" width="5.00390625" style="452" customWidth="1"/>
    <col min="51" max="51" width="11.375" style="452" customWidth="1"/>
    <col min="52" max="59" width="5.25390625" style="452" customWidth="1"/>
    <col min="60" max="63" width="8.875" style="452" customWidth="1"/>
    <col min="64" max="66" width="5.00390625" style="452" customWidth="1"/>
    <col min="67" max="67" width="11.375" style="452" customWidth="1"/>
    <col min="68" max="89" width="6.75390625" style="452" customWidth="1"/>
    <col min="90" max="93" width="5.625" style="452" customWidth="1"/>
    <col min="94" max="94" width="11.375" style="452" customWidth="1"/>
    <col min="95" max="99" width="5.375" style="452" customWidth="1"/>
    <col min="100" max="16384" width="11.375" style="452" customWidth="1"/>
  </cols>
  <sheetData>
    <row r="1" spans="1:20" ht="64.5" customHeight="1">
      <c r="A1" s="1137" t="s">
        <v>636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1072"/>
    </row>
    <row r="2" spans="1:20" ht="60.75" customHeight="1">
      <c r="A2" s="1137" t="s">
        <v>637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</row>
    <row r="3" spans="1:20" ht="63.75" customHeight="1" thickBot="1">
      <c r="A3" s="1138" t="s">
        <v>638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</row>
    <row r="4" spans="1:26" ht="46.5" customHeight="1" thickBot="1" thickTop="1">
      <c r="A4" s="1131" t="s">
        <v>2154</v>
      </c>
      <c r="B4" s="1163"/>
      <c r="C4" s="1131" t="s">
        <v>2155</v>
      </c>
      <c r="D4" s="1247"/>
      <c r="E4" s="1247"/>
      <c r="F4" s="1247"/>
      <c r="G4" s="1247"/>
      <c r="H4" s="1246" t="s">
        <v>780</v>
      </c>
      <c r="I4" s="1247"/>
      <c r="J4" s="1248"/>
      <c r="K4" s="1297" t="s">
        <v>2154</v>
      </c>
      <c r="L4" s="1163"/>
      <c r="M4" s="1131" t="s">
        <v>43</v>
      </c>
      <c r="N4" s="1247"/>
      <c r="O4" s="1247"/>
      <c r="P4" s="1247"/>
      <c r="Q4" s="1247"/>
      <c r="R4" s="1247"/>
      <c r="S4" s="1247"/>
      <c r="T4" s="1247"/>
      <c r="U4" s="1247"/>
      <c r="V4" s="1247"/>
      <c r="W4" s="1247"/>
      <c r="X4" s="1247"/>
      <c r="Y4" s="1247"/>
      <c r="Z4" s="1248"/>
    </row>
    <row r="5" spans="1:26" ht="55.5" customHeight="1" thickBot="1" thickTop="1">
      <c r="A5" s="1164"/>
      <c r="B5" s="1165"/>
      <c r="C5" s="1249"/>
      <c r="D5" s="1250"/>
      <c r="E5" s="1250"/>
      <c r="F5" s="1250"/>
      <c r="G5" s="1250"/>
      <c r="H5" s="1249"/>
      <c r="I5" s="1250"/>
      <c r="J5" s="1251"/>
      <c r="K5" s="1167"/>
      <c r="L5" s="1165"/>
      <c r="M5" s="1256" t="s">
        <v>758</v>
      </c>
      <c r="N5" s="1295"/>
      <c r="O5" s="1295"/>
      <c r="P5" s="1295"/>
      <c r="Q5" s="1296"/>
      <c r="R5" s="1256" t="s">
        <v>1794</v>
      </c>
      <c r="S5" s="1295"/>
      <c r="T5" s="1295"/>
      <c r="U5" s="1296"/>
      <c r="V5" s="1256"/>
      <c r="W5" s="1295"/>
      <c r="X5" s="1295"/>
      <c r="Y5" s="1295"/>
      <c r="Z5" s="1296"/>
    </row>
    <row r="6" spans="1:54" s="91" customFormat="1" ht="27" customHeight="1" thickTop="1">
      <c r="A6" s="327" t="s">
        <v>1304</v>
      </c>
      <c r="B6" s="393"/>
      <c r="C6" s="394"/>
      <c r="D6" s="394"/>
      <c r="E6" s="394"/>
      <c r="F6" s="394"/>
      <c r="G6" s="394"/>
      <c r="H6" s="393"/>
      <c r="I6" s="394"/>
      <c r="J6" s="394"/>
      <c r="K6" s="425" t="s">
        <v>1305</v>
      </c>
      <c r="L6" s="393"/>
      <c r="M6" s="394"/>
      <c r="N6" s="394"/>
      <c r="O6" s="394"/>
      <c r="P6" s="394"/>
      <c r="Q6" s="395"/>
      <c r="R6" s="394"/>
      <c r="S6" s="394"/>
      <c r="T6" s="394"/>
      <c r="U6" s="394"/>
      <c r="V6" s="441"/>
      <c r="W6" s="394"/>
      <c r="X6" s="394"/>
      <c r="Y6" s="394"/>
      <c r="Z6" s="372"/>
      <c r="AA6" s="1298" t="s">
        <v>1346</v>
      </c>
      <c r="AB6" s="1101"/>
      <c r="AC6" s="1101"/>
      <c r="AD6" s="1102"/>
      <c r="AE6" s="1077" t="s">
        <v>77</v>
      </c>
      <c r="AF6" s="1083"/>
      <c r="AG6" s="1083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</row>
    <row r="7" spans="1:50" s="91" customFormat="1" ht="13.5" customHeight="1">
      <c r="A7" s="398"/>
      <c r="B7" s="399"/>
      <c r="C7" s="295"/>
      <c r="D7" s="295"/>
      <c r="E7" s="295"/>
      <c r="F7" s="295"/>
      <c r="G7" s="295"/>
      <c r="H7" s="399"/>
      <c r="I7" s="295"/>
      <c r="J7" s="295"/>
      <c r="K7" s="443"/>
      <c r="L7" s="399"/>
      <c r="M7" s="295"/>
      <c r="N7" s="295"/>
      <c r="O7" s="295"/>
      <c r="P7" s="295"/>
      <c r="Q7" s="296"/>
      <c r="R7" s="295"/>
      <c r="S7" s="295"/>
      <c r="T7" s="295"/>
      <c r="U7" s="295"/>
      <c r="V7" s="442"/>
      <c r="W7" s="295"/>
      <c r="X7" s="295"/>
      <c r="Y7" s="295"/>
      <c r="Z7" s="345"/>
      <c r="AA7" s="338"/>
      <c r="AB7" s="340"/>
      <c r="AC7" s="339"/>
      <c r="AD7" s="341"/>
      <c r="AE7" s="1077"/>
      <c r="AF7" s="1083"/>
      <c r="AG7" s="1083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1"/>
    </row>
    <row r="8" spans="2:50" s="334" customFormat="1" ht="13.5" customHeight="1">
      <c r="B8" s="336" t="s">
        <v>400</v>
      </c>
      <c r="C8" s="245" t="s">
        <v>401</v>
      </c>
      <c r="D8" s="245" t="s">
        <v>402</v>
      </c>
      <c r="E8" s="245" t="s">
        <v>2350</v>
      </c>
      <c r="F8" s="245" t="s">
        <v>2351</v>
      </c>
      <c r="G8" s="245" t="s">
        <v>408</v>
      </c>
      <c r="H8" s="336" t="s">
        <v>406</v>
      </c>
      <c r="I8" s="245" t="s">
        <v>2352</v>
      </c>
      <c r="J8" s="245" t="s">
        <v>2353</v>
      </c>
      <c r="K8" s="426"/>
      <c r="L8" s="336" t="s">
        <v>400</v>
      </c>
      <c r="M8" s="245" t="s">
        <v>2354</v>
      </c>
      <c r="N8" s="245" t="s">
        <v>2355</v>
      </c>
      <c r="O8" s="245" t="s">
        <v>1183</v>
      </c>
      <c r="P8" s="245" t="s">
        <v>2356</v>
      </c>
      <c r="Q8" s="246" t="s">
        <v>2357</v>
      </c>
      <c r="R8" s="245" t="s">
        <v>2358</v>
      </c>
      <c r="S8" s="245" t="s">
        <v>2359</v>
      </c>
      <c r="T8" s="245" t="s">
        <v>257</v>
      </c>
      <c r="U8" s="245" t="s">
        <v>2360</v>
      </c>
      <c r="V8" s="444" t="s">
        <v>2361</v>
      </c>
      <c r="W8" s="245" t="s">
        <v>844</v>
      </c>
      <c r="X8" s="245" t="s">
        <v>2848</v>
      </c>
      <c r="Y8" s="245" t="s">
        <v>845</v>
      </c>
      <c r="Z8" s="304" t="s">
        <v>846</v>
      </c>
      <c r="AA8" s="1299" t="s">
        <v>423</v>
      </c>
      <c r="AB8" s="1300"/>
      <c r="AC8" s="1301" t="s">
        <v>423</v>
      </c>
      <c r="AD8" s="1302"/>
      <c r="AE8" s="1077"/>
      <c r="AF8" s="1083"/>
      <c r="AG8" s="1083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</row>
    <row r="9" spans="2:95" s="334" customFormat="1" ht="13.5" customHeight="1">
      <c r="B9" s="336" t="s">
        <v>2371</v>
      </c>
      <c r="C9" s="245" t="s">
        <v>2372</v>
      </c>
      <c r="D9" s="245" t="s">
        <v>2373</v>
      </c>
      <c r="E9" s="245" t="s">
        <v>2373</v>
      </c>
      <c r="F9" s="245" t="s">
        <v>2373</v>
      </c>
      <c r="G9" s="245" t="s">
        <v>2373</v>
      </c>
      <c r="H9" s="336" t="s">
        <v>2867</v>
      </c>
      <c r="I9" s="245" t="s">
        <v>2362</v>
      </c>
      <c r="J9" s="245" t="s">
        <v>2363</v>
      </c>
      <c r="K9" s="426"/>
      <c r="L9" s="364" t="s">
        <v>1138</v>
      </c>
      <c r="M9" s="245" t="s">
        <v>2687</v>
      </c>
      <c r="N9" s="245" t="s">
        <v>1216</v>
      </c>
      <c r="O9" s="245" t="s">
        <v>1216</v>
      </c>
      <c r="P9" s="245" t="s">
        <v>2373</v>
      </c>
      <c r="Q9" s="246" t="s">
        <v>1473</v>
      </c>
      <c r="R9" s="245" t="s">
        <v>2687</v>
      </c>
      <c r="S9" s="245" t="s">
        <v>1216</v>
      </c>
      <c r="T9" s="245" t="s">
        <v>1216</v>
      </c>
      <c r="U9" s="245" t="s">
        <v>2373</v>
      </c>
      <c r="V9" s="444" t="s">
        <v>2373</v>
      </c>
      <c r="W9" s="245" t="s">
        <v>2687</v>
      </c>
      <c r="X9" s="245" t="s">
        <v>2688</v>
      </c>
      <c r="Y9" s="245" t="s">
        <v>2373</v>
      </c>
      <c r="Z9" s="304" t="s">
        <v>2373</v>
      </c>
      <c r="AA9" s="1303" t="s">
        <v>2377</v>
      </c>
      <c r="AB9" s="1304"/>
      <c r="AC9" s="1305" t="s">
        <v>2378</v>
      </c>
      <c r="AD9" s="1306"/>
      <c r="AE9" s="1077"/>
      <c r="AF9" s="1083"/>
      <c r="AG9" s="1083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Z9" s="446"/>
      <c r="BP9" s="446"/>
      <c r="CQ9" s="446"/>
    </row>
    <row r="10" spans="1:50" s="91" customFormat="1" ht="13.5" customHeight="1" thickBot="1">
      <c r="A10" s="447"/>
      <c r="B10" s="402"/>
      <c r="C10" s="403"/>
      <c r="D10" s="403"/>
      <c r="E10" s="403"/>
      <c r="F10" s="403"/>
      <c r="G10" s="403"/>
      <c r="H10" s="656" t="s">
        <v>2863</v>
      </c>
      <c r="I10" s="247"/>
      <c r="J10" s="247"/>
      <c r="K10" s="349"/>
      <c r="L10" s="248"/>
      <c r="M10" s="659" t="s">
        <v>2864</v>
      </c>
      <c r="N10" s="659" t="s">
        <v>1447</v>
      </c>
      <c r="O10" s="659" t="s">
        <v>1447</v>
      </c>
      <c r="P10" s="659" t="s">
        <v>1798</v>
      </c>
      <c r="Q10" s="660" t="s">
        <v>2863</v>
      </c>
      <c r="R10" s="659" t="s">
        <v>2864</v>
      </c>
      <c r="S10" s="659" t="s">
        <v>1447</v>
      </c>
      <c r="T10" s="659" t="s">
        <v>1447</v>
      </c>
      <c r="U10" s="660" t="s">
        <v>1798</v>
      </c>
      <c r="V10" s="659"/>
      <c r="W10" s="659" t="s">
        <v>2864</v>
      </c>
      <c r="X10" s="659" t="s">
        <v>1448</v>
      </c>
      <c r="Y10" s="659" t="s">
        <v>1798</v>
      </c>
      <c r="Z10" s="658" t="s">
        <v>1798</v>
      </c>
      <c r="AA10" s="652" t="s">
        <v>2151</v>
      </c>
      <c r="AB10" s="448" t="s">
        <v>2152</v>
      </c>
      <c r="AC10" s="448" t="s">
        <v>2151</v>
      </c>
      <c r="AD10" s="449" t="s">
        <v>2152</v>
      </c>
      <c r="AE10" s="1078"/>
      <c r="AF10" s="1084"/>
      <c r="AG10" s="1084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</row>
    <row r="11" spans="1:22" s="92" customFormat="1" ht="13.5" customHeight="1" thickTop="1">
      <c r="A11" s="407"/>
      <c r="K11" s="407"/>
      <c r="V11" s="450"/>
    </row>
    <row r="12" spans="1:66" s="107" customFormat="1" ht="13.5" customHeight="1">
      <c r="A12" s="494" t="s">
        <v>1217</v>
      </c>
      <c r="B12" s="647">
        <v>6.1</v>
      </c>
      <c r="C12" s="273">
        <v>76.2</v>
      </c>
      <c r="D12" s="126">
        <v>35</v>
      </c>
      <c r="E12" s="126">
        <v>4.3</v>
      </c>
      <c r="F12" s="126">
        <v>6.9</v>
      </c>
      <c r="G12" s="127">
        <v>38</v>
      </c>
      <c r="H12" s="664">
        <v>7.81</v>
      </c>
      <c r="I12" s="665">
        <v>0.277</v>
      </c>
      <c r="J12" s="619">
        <v>45.47</v>
      </c>
      <c r="K12" s="128" t="s">
        <v>2328</v>
      </c>
      <c r="L12" s="647">
        <v>4.1</v>
      </c>
      <c r="M12" s="126">
        <v>69.11</v>
      </c>
      <c r="N12" s="126">
        <v>18.14</v>
      </c>
      <c r="O12" s="617">
        <v>21.7</v>
      </c>
      <c r="P12" s="126">
        <v>2.98</v>
      </c>
      <c r="Q12" s="127">
        <v>3.78</v>
      </c>
      <c r="R12" s="126">
        <v>7.96</v>
      </c>
      <c r="S12" s="126">
        <v>3.27</v>
      </c>
      <c r="T12" s="619">
        <v>6.4</v>
      </c>
      <c r="U12" s="619">
        <v>1.01</v>
      </c>
      <c r="V12" s="670">
        <v>18.2</v>
      </c>
      <c r="W12" s="126">
        <v>1.31</v>
      </c>
      <c r="X12" s="619">
        <v>0.07</v>
      </c>
      <c r="Y12" s="619">
        <v>1.06</v>
      </c>
      <c r="Z12" s="619">
        <v>1.99</v>
      </c>
      <c r="AA12" s="262">
        <v>1</v>
      </c>
      <c r="AB12" s="126">
        <v>1</v>
      </c>
      <c r="AC12" s="28">
        <v>1</v>
      </c>
      <c r="AD12" s="129">
        <v>1</v>
      </c>
      <c r="AE12" s="648" t="s">
        <v>2648</v>
      </c>
      <c r="AF12" s="110"/>
      <c r="AG12" s="110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BL12" s="92"/>
      <c r="BM12" s="92"/>
      <c r="BN12" s="92"/>
    </row>
    <row r="13" spans="1:66" s="107" customFormat="1" ht="13.5" customHeight="1">
      <c r="A13" s="494" t="s">
        <v>1218</v>
      </c>
      <c r="B13" s="647">
        <v>7.4</v>
      </c>
      <c r="C13" s="133">
        <v>76.2</v>
      </c>
      <c r="D13" s="134">
        <v>37</v>
      </c>
      <c r="E13" s="134">
        <v>6.6</v>
      </c>
      <c r="F13" s="134">
        <v>6.9</v>
      </c>
      <c r="G13" s="127">
        <v>38</v>
      </c>
      <c r="H13" s="655">
        <v>9.48</v>
      </c>
      <c r="I13" s="665">
        <v>0.281</v>
      </c>
      <c r="J13" s="619">
        <v>37.95</v>
      </c>
      <c r="K13" s="128" t="s">
        <v>1030</v>
      </c>
      <c r="L13" s="647">
        <v>5</v>
      </c>
      <c r="M13" s="126">
        <v>76.58</v>
      </c>
      <c r="N13" s="126">
        <v>20.1</v>
      </c>
      <c r="O13" s="617">
        <v>24.9</v>
      </c>
      <c r="P13" s="126">
        <v>2.85</v>
      </c>
      <c r="Q13" s="127">
        <v>5.33</v>
      </c>
      <c r="R13" s="126">
        <v>9.63</v>
      </c>
      <c r="S13" s="126">
        <v>3.65</v>
      </c>
      <c r="T13" s="126">
        <v>7.36</v>
      </c>
      <c r="U13" s="619">
        <v>1.01</v>
      </c>
      <c r="V13" s="670">
        <v>20.4</v>
      </c>
      <c r="W13" s="619">
        <v>2.2</v>
      </c>
      <c r="X13" s="619">
        <v>0.09</v>
      </c>
      <c r="Y13" s="619">
        <v>1.06</v>
      </c>
      <c r="Z13" s="619">
        <v>1.83</v>
      </c>
      <c r="AA13" s="262">
        <v>1</v>
      </c>
      <c r="AB13" s="126">
        <v>1</v>
      </c>
      <c r="AC13" s="28">
        <v>1</v>
      </c>
      <c r="AD13" s="129">
        <v>1</v>
      </c>
      <c r="AE13" s="650" t="s">
        <v>2648</v>
      </c>
      <c r="AF13" s="146"/>
      <c r="AG13" s="146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BL13" s="92"/>
      <c r="BM13" s="92"/>
      <c r="BN13" s="92"/>
    </row>
    <row r="14" spans="1:66" s="107" customFormat="1" ht="13.5" customHeight="1">
      <c r="A14" s="494" t="s">
        <v>1219</v>
      </c>
      <c r="B14" s="647">
        <v>8.9</v>
      </c>
      <c r="C14" s="133">
        <v>76.2</v>
      </c>
      <c r="D14" s="134">
        <v>40</v>
      </c>
      <c r="E14" s="134">
        <v>9</v>
      </c>
      <c r="F14" s="134">
        <v>6.9</v>
      </c>
      <c r="G14" s="127">
        <v>38</v>
      </c>
      <c r="H14" s="655">
        <v>11.3</v>
      </c>
      <c r="I14" s="665">
        <v>0.288</v>
      </c>
      <c r="J14" s="619">
        <v>32.35</v>
      </c>
      <c r="K14" s="128" t="s">
        <v>1031</v>
      </c>
      <c r="L14" s="647">
        <v>6</v>
      </c>
      <c r="M14" s="126">
        <v>86.37</v>
      </c>
      <c r="N14" s="126">
        <v>22.67</v>
      </c>
      <c r="O14" s="617">
        <v>28.7</v>
      </c>
      <c r="P14" s="126">
        <v>2.76</v>
      </c>
      <c r="Q14" s="620">
        <v>7</v>
      </c>
      <c r="R14" s="617">
        <v>12.1</v>
      </c>
      <c r="S14" s="126">
        <v>4.19</v>
      </c>
      <c r="T14" s="619">
        <v>8.8</v>
      </c>
      <c r="U14" s="619">
        <v>1.03</v>
      </c>
      <c r="V14" s="670">
        <v>23.2</v>
      </c>
      <c r="W14" s="126">
        <v>4.14</v>
      </c>
      <c r="X14" s="619">
        <v>0.11</v>
      </c>
      <c r="Y14" s="619">
        <v>1.13</v>
      </c>
      <c r="Z14" s="619">
        <v>1.76</v>
      </c>
      <c r="AA14" s="262">
        <v>1</v>
      </c>
      <c r="AB14" s="126">
        <v>1</v>
      </c>
      <c r="AC14" s="28">
        <v>1</v>
      </c>
      <c r="AD14" s="129">
        <v>1</v>
      </c>
      <c r="AE14" s="650" t="s">
        <v>2648</v>
      </c>
      <c r="AF14" s="146"/>
      <c r="AG14" s="146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BL14" s="92"/>
      <c r="BM14" s="92"/>
      <c r="BN14" s="92"/>
    </row>
    <row r="15" spans="1:66" s="107" customFormat="1" ht="13.5" customHeight="1">
      <c r="A15" s="482" t="s">
        <v>1220</v>
      </c>
      <c r="B15" s="647">
        <v>8</v>
      </c>
      <c r="C15" s="133">
        <v>101.6</v>
      </c>
      <c r="D15" s="134">
        <v>40</v>
      </c>
      <c r="E15" s="134">
        <v>4.7</v>
      </c>
      <c r="F15" s="134">
        <v>7.5</v>
      </c>
      <c r="G15" s="127">
        <v>66</v>
      </c>
      <c r="H15" s="655">
        <v>10.3</v>
      </c>
      <c r="I15" s="665">
        <v>0.347</v>
      </c>
      <c r="J15" s="619">
        <v>43.36</v>
      </c>
      <c r="K15" s="128" t="s">
        <v>1032</v>
      </c>
      <c r="L15" s="647">
        <v>5.4</v>
      </c>
      <c r="M15" s="126">
        <v>160.3</v>
      </c>
      <c r="N15" s="126">
        <v>31.56</v>
      </c>
      <c r="O15" s="617">
        <v>37.8</v>
      </c>
      <c r="P15" s="126">
        <v>3.97</v>
      </c>
      <c r="Q15" s="127">
        <v>5.14</v>
      </c>
      <c r="R15" s="617">
        <v>13.8</v>
      </c>
      <c r="S15" s="126">
        <v>4.89</v>
      </c>
      <c r="T15" s="619">
        <v>9.4</v>
      </c>
      <c r="U15" s="619">
        <v>1.16</v>
      </c>
      <c r="V15" s="670">
        <v>18.4</v>
      </c>
      <c r="W15" s="126">
        <v>1.67</v>
      </c>
      <c r="X15" s="619">
        <v>0.22</v>
      </c>
      <c r="Y15" s="619">
        <v>1.15</v>
      </c>
      <c r="Z15" s="619">
        <v>2.21</v>
      </c>
      <c r="AA15" s="262">
        <v>1</v>
      </c>
      <c r="AB15" s="126">
        <v>1</v>
      </c>
      <c r="AC15" s="28">
        <v>1</v>
      </c>
      <c r="AD15" s="129">
        <v>1</v>
      </c>
      <c r="AE15" s="650" t="s">
        <v>2648</v>
      </c>
      <c r="AF15" s="146"/>
      <c r="AG15" s="146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BL15" s="92"/>
      <c r="BM15" s="92"/>
      <c r="BN15" s="92"/>
    </row>
    <row r="16" spans="1:66" s="107" customFormat="1" ht="13.5" customHeight="1">
      <c r="A16" s="482" t="s">
        <v>1221</v>
      </c>
      <c r="B16" s="647">
        <v>10.8</v>
      </c>
      <c r="C16" s="133">
        <v>101.6</v>
      </c>
      <c r="D16" s="134">
        <v>43</v>
      </c>
      <c r="E16" s="134">
        <v>8.2</v>
      </c>
      <c r="F16" s="134">
        <v>7.5</v>
      </c>
      <c r="G16" s="127">
        <v>60</v>
      </c>
      <c r="H16" s="655">
        <v>13.7</v>
      </c>
      <c r="I16" s="665">
        <v>0.352</v>
      </c>
      <c r="J16" s="619">
        <v>32.55</v>
      </c>
      <c r="K16" s="128" t="s">
        <v>2674</v>
      </c>
      <c r="L16" s="647">
        <v>7.2</v>
      </c>
      <c r="M16" s="126">
        <v>190.8</v>
      </c>
      <c r="N16" s="126">
        <v>37.56</v>
      </c>
      <c r="O16" s="617">
        <v>47</v>
      </c>
      <c r="P16" s="126">
        <v>3.72</v>
      </c>
      <c r="Q16" s="127">
        <v>8.59</v>
      </c>
      <c r="R16" s="617">
        <v>17.4</v>
      </c>
      <c r="S16" s="126">
        <v>5.48</v>
      </c>
      <c r="T16" s="617">
        <v>11.3</v>
      </c>
      <c r="U16" s="619">
        <v>1.12</v>
      </c>
      <c r="V16" s="670">
        <v>23.2</v>
      </c>
      <c r="W16" s="126">
        <v>4.25</v>
      </c>
      <c r="X16" s="619">
        <v>0.3</v>
      </c>
      <c r="Y16" s="619">
        <v>1.13</v>
      </c>
      <c r="Z16" s="619">
        <v>1.9</v>
      </c>
      <c r="AA16" s="262">
        <v>1</v>
      </c>
      <c r="AB16" s="126">
        <v>1</v>
      </c>
      <c r="AC16" s="28">
        <v>1</v>
      </c>
      <c r="AD16" s="129">
        <v>1</v>
      </c>
      <c r="AE16" s="650" t="s">
        <v>2648</v>
      </c>
      <c r="AF16" s="146"/>
      <c r="AG16" s="146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BL16" s="92"/>
      <c r="BM16" s="92"/>
      <c r="BN16" s="92"/>
    </row>
    <row r="17" spans="1:66" s="107" customFormat="1" ht="13.5" customHeight="1">
      <c r="A17" s="482" t="s">
        <v>1222</v>
      </c>
      <c r="B17" s="647">
        <v>10.4</v>
      </c>
      <c r="C17" s="133">
        <v>127</v>
      </c>
      <c r="D17" s="134">
        <v>47</v>
      </c>
      <c r="E17" s="134">
        <v>4.8</v>
      </c>
      <c r="F17" s="134">
        <v>8.1</v>
      </c>
      <c r="G17" s="127">
        <v>83</v>
      </c>
      <c r="H17" s="655">
        <v>12.7</v>
      </c>
      <c r="I17" s="665">
        <v>0.424</v>
      </c>
      <c r="J17" s="619">
        <v>40.77</v>
      </c>
      <c r="K17" s="128" t="s">
        <v>873</v>
      </c>
      <c r="L17" s="647">
        <v>6.7</v>
      </c>
      <c r="M17" s="126">
        <v>332.4</v>
      </c>
      <c r="N17" s="126">
        <v>52.34</v>
      </c>
      <c r="O17" s="617">
        <v>61.8</v>
      </c>
      <c r="P17" s="126">
        <v>5.01</v>
      </c>
      <c r="Q17" s="127">
        <v>6.81</v>
      </c>
      <c r="R17" s="617">
        <v>24.3</v>
      </c>
      <c r="S17" s="126">
        <v>7.19</v>
      </c>
      <c r="T17" s="617">
        <v>14.1</v>
      </c>
      <c r="U17" s="619">
        <v>1.36</v>
      </c>
      <c r="V17" s="670">
        <v>21.2</v>
      </c>
      <c r="W17" s="126">
        <v>2.72</v>
      </c>
      <c r="X17" s="619">
        <v>0.62</v>
      </c>
      <c r="Y17" s="619">
        <v>1.29</v>
      </c>
      <c r="Z17" s="619">
        <v>2.53</v>
      </c>
      <c r="AA17" s="262">
        <v>1</v>
      </c>
      <c r="AB17" s="126">
        <v>1</v>
      </c>
      <c r="AC17" s="28">
        <v>1</v>
      </c>
      <c r="AD17" s="129">
        <v>1</v>
      </c>
      <c r="AE17" s="650" t="s">
        <v>2648</v>
      </c>
      <c r="AF17" s="146"/>
      <c r="AG17" s="146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BL17" s="92"/>
      <c r="BM17" s="92"/>
      <c r="BN17" s="92"/>
    </row>
    <row r="18" spans="1:66" s="107" customFormat="1" ht="13.5" customHeight="1">
      <c r="A18" s="482" t="s">
        <v>1223</v>
      </c>
      <c r="B18" s="647">
        <v>13</v>
      </c>
      <c r="C18" s="133">
        <v>127</v>
      </c>
      <c r="D18" s="134">
        <v>48</v>
      </c>
      <c r="E18" s="134">
        <v>8.3</v>
      </c>
      <c r="F18" s="134">
        <v>8.1</v>
      </c>
      <c r="G18" s="127">
        <v>86</v>
      </c>
      <c r="H18" s="655">
        <v>17</v>
      </c>
      <c r="I18" s="665">
        <v>0.422</v>
      </c>
      <c r="J18" s="619">
        <v>31.47</v>
      </c>
      <c r="K18" s="128" t="s">
        <v>874</v>
      </c>
      <c r="L18" s="647">
        <v>9</v>
      </c>
      <c r="M18" s="126">
        <v>371.3</v>
      </c>
      <c r="N18" s="126">
        <v>58.47</v>
      </c>
      <c r="O18" s="617">
        <v>73.1</v>
      </c>
      <c r="P18" s="126">
        <v>4.66</v>
      </c>
      <c r="Q18" s="127">
        <v>10.71</v>
      </c>
      <c r="R18" s="617">
        <v>27.4</v>
      </c>
      <c r="S18" s="126">
        <v>7.65</v>
      </c>
      <c r="T18" s="617">
        <v>15.3</v>
      </c>
      <c r="U18" s="619">
        <v>1.27</v>
      </c>
      <c r="V18" s="670">
        <v>23.5</v>
      </c>
      <c r="W18" s="619">
        <v>4.9</v>
      </c>
      <c r="X18" s="619">
        <v>0.73</v>
      </c>
      <c r="Y18" s="619">
        <v>1.21</v>
      </c>
      <c r="Z18" s="619">
        <v>2.11</v>
      </c>
      <c r="AA18" s="262">
        <v>1</v>
      </c>
      <c r="AB18" s="126">
        <v>1</v>
      </c>
      <c r="AC18" s="28">
        <v>1</v>
      </c>
      <c r="AD18" s="129">
        <v>1</v>
      </c>
      <c r="AE18" s="650" t="s">
        <v>2648</v>
      </c>
      <c r="AF18" s="146"/>
      <c r="AG18" s="146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BL18" s="92"/>
      <c r="BM18" s="92"/>
      <c r="BN18" s="92"/>
    </row>
    <row r="19" spans="1:66" s="107" customFormat="1" ht="13.5" customHeight="1">
      <c r="A19" s="482" t="s">
        <v>1224</v>
      </c>
      <c r="B19" s="647">
        <v>12.2</v>
      </c>
      <c r="C19" s="133">
        <v>152.4</v>
      </c>
      <c r="D19" s="134">
        <v>48</v>
      </c>
      <c r="E19" s="134">
        <v>5.1</v>
      </c>
      <c r="F19" s="134">
        <v>8.7</v>
      </c>
      <c r="G19" s="127">
        <v>107</v>
      </c>
      <c r="H19" s="655">
        <v>15.5</v>
      </c>
      <c r="I19" s="665">
        <v>0.478</v>
      </c>
      <c r="J19" s="619">
        <v>39.19</v>
      </c>
      <c r="K19" s="128" t="s">
        <v>876</v>
      </c>
      <c r="L19" s="647">
        <v>8.2</v>
      </c>
      <c r="M19" s="126">
        <v>548.4</v>
      </c>
      <c r="N19" s="617">
        <v>72</v>
      </c>
      <c r="O19" s="617">
        <v>85.6</v>
      </c>
      <c r="P19" s="126">
        <v>5.94</v>
      </c>
      <c r="Q19" s="620">
        <v>8.5</v>
      </c>
      <c r="R19" s="617">
        <v>29.2</v>
      </c>
      <c r="S19" s="619">
        <v>8.3</v>
      </c>
      <c r="T19" s="617">
        <v>16.1</v>
      </c>
      <c r="U19" s="619">
        <v>1.37</v>
      </c>
      <c r="V19" s="670">
        <v>22.1</v>
      </c>
      <c r="W19" s="126">
        <v>3.37</v>
      </c>
      <c r="X19" s="619">
        <v>1.09</v>
      </c>
      <c r="Y19" s="619">
        <v>1.26</v>
      </c>
      <c r="Z19" s="619">
        <v>2.49</v>
      </c>
      <c r="AA19" s="262">
        <v>1</v>
      </c>
      <c r="AB19" s="126">
        <v>1</v>
      </c>
      <c r="AC19" s="28">
        <v>1</v>
      </c>
      <c r="AD19" s="129">
        <v>1</v>
      </c>
      <c r="AE19" s="650" t="s">
        <v>2648</v>
      </c>
      <c r="AF19" s="146"/>
      <c r="AG19" s="146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BL19" s="92"/>
      <c r="BM19" s="92"/>
      <c r="BN19" s="92"/>
    </row>
    <row r="20" spans="1:66" s="107" customFormat="1" ht="13.5" customHeight="1">
      <c r="A20" s="482" t="s">
        <v>2835</v>
      </c>
      <c r="B20" s="647">
        <v>15.6</v>
      </c>
      <c r="C20" s="133">
        <v>152.4</v>
      </c>
      <c r="D20" s="134">
        <v>51</v>
      </c>
      <c r="E20" s="134">
        <v>8</v>
      </c>
      <c r="F20" s="134">
        <v>8.7</v>
      </c>
      <c r="G20" s="127">
        <v>107</v>
      </c>
      <c r="H20" s="655">
        <v>19.9</v>
      </c>
      <c r="I20" s="665">
        <v>0.484</v>
      </c>
      <c r="J20" s="619">
        <v>31.05</v>
      </c>
      <c r="K20" s="128" t="s">
        <v>877</v>
      </c>
      <c r="L20" s="647">
        <v>10.5</v>
      </c>
      <c r="M20" s="617">
        <v>630</v>
      </c>
      <c r="N20" s="126">
        <v>82.68</v>
      </c>
      <c r="O20" s="126">
        <v>103</v>
      </c>
      <c r="P20" s="126">
        <v>5.63</v>
      </c>
      <c r="Q20" s="127">
        <v>12.58</v>
      </c>
      <c r="R20" s="617">
        <v>36</v>
      </c>
      <c r="S20" s="126">
        <v>9.36</v>
      </c>
      <c r="T20" s="617">
        <v>18.7</v>
      </c>
      <c r="U20" s="619">
        <v>1.35</v>
      </c>
      <c r="V20" s="670">
        <v>24.8</v>
      </c>
      <c r="W20" s="126">
        <v>5.96</v>
      </c>
      <c r="X20" s="619">
        <v>1.4</v>
      </c>
      <c r="Y20" s="619">
        <v>1.24</v>
      </c>
      <c r="Z20" s="619">
        <v>2.23</v>
      </c>
      <c r="AA20" s="262">
        <v>1</v>
      </c>
      <c r="AB20" s="126">
        <v>1</v>
      </c>
      <c r="AC20" s="28">
        <v>1</v>
      </c>
      <c r="AD20" s="129">
        <v>1</v>
      </c>
      <c r="AE20" s="650" t="s">
        <v>2648</v>
      </c>
      <c r="AF20" s="146"/>
      <c r="AG20" s="146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BL20" s="92"/>
      <c r="BM20" s="92"/>
      <c r="BN20" s="92"/>
    </row>
    <row r="21" spans="1:66" s="107" customFormat="1" ht="13.5" customHeight="1">
      <c r="A21" s="482" t="s">
        <v>2836</v>
      </c>
      <c r="B21" s="647">
        <v>19.3</v>
      </c>
      <c r="C21" s="133">
        <v>152.4</v>
      </c>
      <c r="D21" s="134">
        <v>54</v>
      </c>
      <c r="E21" s="134">
        <v>11.1</v>
      </c>
      <c r="F21" s="134">
        <v>8.7</v>
      </c>
      <c r="G21" s="127">
        <v>105</v>
      </c>
      <c r="H21" s="655">
        <v>24.7</v>
      </c>
      <c r="I21" s="665">
        <v>0.49</v>
      </c>
      <c r="J21" s="619">
        <v>25.39</v>
      </c>
      <c r="K21" s="128" t="s">
        <v>875</v>
      </c>
      <c r="L21" s="647">
        <v>13</v>
      </c>
      <c r="M21" s="126">
        <v>720.8</v>
      </c>
      <c r="N21" s="126">
        <v>94.59</v>
      </c>
      <c r="O21" s="126">
        <v>121</v>
      </c>
      <c r="P21" s="126">
        <v>5.41</v>
      </c>
      <c r="Q21" s="127">
        <v>17.08</v>
      </c>
      <c r="R21" s="617">
        <v>42.4</v>
      </c>
      <c r="S21" s="617">
        <v>10.3</v>
      </c>
      <c r="T21" s="617">
        <v>22.1</v>
      </c>
      <c r="U21" s="619">
        <v>1.31</v>
      </c>
      <c r="V21" s="670">
        <v>28.6</v>
      </c>
      <c r="W21" s="126">
        <v>12.03</v>
      </c>
      <c r="X21" s="619">
        <v>1.72</v>
      </c>
      <c r="Y21" s="619">
        <v>1.28</v>
      </c>
      <c r="Z21" s="619">
        <v>2.02</v>
      </c>
      <c r="AA21" s="262">
        <v>1</v>
      </c>
      <c r="AB21" s="126">
        <v>1</v>
      </c>
      <c r="AC21" s="28">
        <v>1</v>
      </c>
      <c r="AD21" s="129">
        <v>1</v>
      </c>
      <c r="AE21" s="650" t="s">
        <v>2648</v>
      </c>
      <c r="AF21" s="146"/>
      <c r="AG21" s="146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BL21" s="92"/>
      <c r="BM21" s="92"/>
      <c r="BN21" s="92"/>
    </row>
    <row r="22" spans="1:66" s="107" customFormat="1" ht="13.5" customHeight="1">
      <c r="A22" s="482" t="s">
        <v>1071</v>
      </c>
      <c r="B22" s="647">
        <v>14.6</v>
      </c>
      <c r="C22" s="133">
        <v>177.8</v>
      </c>
      <c r="D22" s="134">
        <v>53</v>
      </c>
      <c r="E22" s="134">
        <v>5.3</v>
      </c>
      <c r="F22" s="134">
        <v>9.3</v>
      </c>
      <c r="G22" s="127">
        <v>130</v>
      </c>
      <c r="H22" s="655">
        <v>18.5</v>
      </c>
      <c r="I22" s="665">
        <v>0.548</v>
      </c>
      <c r="J22" s="619">
        <v>37.51</v>
      </c>
      <c r="K22" s="128" t="s">
        <v>878</v>
      </c>
      <c r="L22" s="647">
        <v>9.8</v>
      </c>
      <c r="M22" s="126">
        <v>895.5</v>
      </c>
      <c r="N22" s="126">
        <v>100.7</v>
      </c>
      <c r="O22" s="126">
        <v>120</v>
      </c>
      <c r="P22" s="126">
        <v>6.94</v>
      </c>
      <c r="Q22" s="127">
        <v>10.22</v>
      </c>
      <c r="R22" s="126">
        <v>42.7</v>
      </c>
      <c r="S22" s="617">
        <v>10.9</v>
      </c>
      <c r="T22" s="617">
        <v>21.1</v>
      </c>
      <c r="U22" s="619">
        <v>1.52</v>
      </c>
      <c r="V22" s="670">
        <v>23.3</v>
      </c>
      <c r="W22" s="126">
        <v>4.39</v>
      </c>
      <c r="X22" s="619">
        <v>2.18</v>
      </c>
      <c r="Y22" s="619">
        <v>1.36</v>
      </c>
      <c r="Z22" s="619">
        <v>2.73</v>
      </c>
      <c r="AA22" s="262">
        <v>1</v>
      </c>
      <c r="AB22" s="126">
        <v>1</v>
      </c>
      <c r="AC22" s="28">
        <v>1</v>
      </c>
      <c r="AD22" s="129">
        <v>1</v>
      </c>
      <c r="AE22" s="650" t="s">
        <v>2648</v>
      </c>
      <c r="AF22" s="146"/>
      <c r="AG22" s="146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BL22" s="92"/>
      <c r="BM22" s="92"/>
      <c r="BN22" s="92"/>
    </row>
    <row r="23" spans="1:66" s="107" customFormat="1" ht="13.5" customHeight="1">
      <c r="A23" s="482" t="s">
        <v>1072</v>
      </c>
      <c r="B23" s="647">
        <v>18.2</v>
      </c>
      <c r="C23" s="133">
        <v>177.8</v>
      </c>
      <c r="D23" s="134">
        <v>55</v>
      </c>
      <c r="E23" s="134">
        <v>8</v>
      </c>
      <c r="F23" s="134">
        <v>9.3</v>
      </c>
      <c r="G23" s="127">
        <v>130</v>
      </c>
      <c r="H23" s="655">
        <v>23.2</v>
      </c>
      <c r="I23" s="665">
        <v>0.55</v>
      </c>
      <c r="J23" s="619">
        <v>30.24</v>
      </c>
      <c r="K23" s="128" t="s">
        <v>1084</v>
      </c>
      <c r="L23" s="647">
        <v>12.2</v>
      </c>
      <c r="M23" s="126">
        <v>1007</v>
      </c>
      <c r="N23" s="126">
        <v>113.3</v>
      </c>
      <c r="O23" s="126">
        <v>140</v>
      </c>
      <c r="P23" s="126">
        <v>6.59</v>
      </c>
      <c r="Q23" s="127">
        <v>14.71</v>
      </c>
      <c r="R23" s="617">
        <v>49.2</v>
      </c>
      <c r="S23" s="617">
        <v>11.8</v>
      </c>
      <c r="T23" s="617">
        <v>23.4</v>
      </c>
      <c r="U23" s="619">
        <v>1.46</v>
      </c>
      <c r="V23" s="670">
        <v>25.9</v>
      </c>
      <c r="W23" s="126">
        <v>7.25</v>
      </c>
      <c r="X23" s="619">
        <v>2.62</v>
      </c>
      <c r="Y23" s="619">
        <v>1.31</v>
      </c>
      <c r="Z23" s="619">
        <v>2.41</v>
      </c>
      <c r="AA23" s="262">
        <v>1</v>
      </c>
      <c r="AB23" s="126">
        <v>1</v>
      </c>
      <c r="AC23" s="28">
        <v>1</v>
      </c>
      <c r="AD23" s="129">
        <v>1</v>
      </c>
      <c r="AE23" s="650" t="s">
        <v>2648</v>
      </c>
      <c r="AF23" s="146"/>
      <c r="AG23" s="146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BL23" s="92"/>
      <c r="BM23" s="92"/>
      <c r="BN23" s="92"/>
    </row>
    <row r="24" spans="1:66" s="107" customFormat="1" ht="13.5" customHeight="1">
      <c r="A24" s="482" t="s">
        <v>1073</v>
      </c>
      <c r="B24" s="647">
        <v>22</v>
      </c>
      <c r="C24" s="133">
        <v>177.8</v>
      </c>
      <c r="D24" s="134">
        <v>58</v>
      </c>
      <c r="E24" s="134">
        <v>10.6</v>
      </c>
      <c r="F24" s="134">
        <v>9.3</v>
      </c>
      <c r="G24" s="127">
        <v>125</v>
      </c>
      <c r="H24" s="655">
        <v>27.9</v>
      </c>
      <c r="I24" s="665">
        <v>0.557</v>
      </c>
      <c r="J24" s="619">
        <v>25.3</v>
      </c>
      <c r="K24" s="128" t="s">
        <v>1085</v>
      </c>
      <c r="L24" s="647">
        <v>14.7</v>
      </c>
      <c r="M24" s="126">
        <v>1143</v>
      </c>
      <c r="N24" s="126">
        <v>128.6</v>
      </c>
      <c r="O24" s="126">
        <v>163</v>
      </c>
      <c r="P24" s="126">
        <v>6.39</v>
      </c>
      <c r="Q24" s="127">
        <v>19.31</v>
      </c>
      <c r="R24" s="617">
        <v>56.8</v>
      </c>
      <c r="S24" s="617">
        <v>12.7</v>
      </c>
      <c r="T24" s="617">
        <v>27</v>
      </c>
      <c r="U24" s="619">
        <v>1.42</v>
      </c>
      <c r="V24" s="670">
        <v>30</v>
      </c>
      <c r="W24" s="126">
        <v>13.92</v>
      </c>
      <c r="X24" s="619">
        <v>3.19</v>
      </c>
      <c r="Y24" s="619">
        <v>1.33</v>
      </c>
      <c r="Z24" s="619">
        <v>2.21</v>
      </c>
      <c r="AA24" s="262">
        <v>1</v>
      </c>
      <c r="AB24" s="126">
        <v>1</v>
      </c>
      <c r="AC24" s="28">
        <v>1</v>
      </c>
      <c r="AD24" s="129">
        <v>1</v>
      </c>
      <c r="AE24" s="650" t="s">
        <v>2648</v>
      </c>
      <c r="AF24" s="146"/>
      <c r="AG24" s="146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BL24" s="92"/>
      <c r="BM24" s="92"/>
      <c r="BN24" s="92"/>
    </row>
    <row r="25" spans="1:66" s="107" customFormat="1" ht="13.5" customHeight="1">
      <c r="A25" s="482" t="s">
        <v>1074</v>
      </c>
      <c r="B25" s="647">
        <v>17.1</v>
      </c>
      <c r="C25" s="133">
        <v>203</v>
      </c>
      <c r="D25" s="134">
        <v>57</v>
      </c>
      <c r="E25" s="134">
        <v>5.6</v>
      </c>
      <c r="F25" s="134">
        <v>9.9</v>
      </c>
      <c r="G25" s="127">
        <v>156</v>
      </c>
      <c r="H25" s="664">
        <v>21.8</v>
      </c>
      <c r="I25" s="665">
        <v>0.564</v>
      </c>
      <c r="J25" s="619">
        <v>33.22</v>
      </c>
      <c r="K25" s="128" t="s">
        <v>2322</v>
      </c>
      <c r="L25" s="647">
        <v>11.5</v>
      </c>
      <c r="M25" s="126">
        <v>1340</v>
      </c>
      <c r="N25" s="126">
        <v>132</v>
      </c>
      <c r="O25" s="126">
        <v>156</v>
      </c>
      <c r="P25" s="126">
        <v>7.86</v>
      </c>
      <c r="Q25" s="127">
        <v>13.23</v>
      </c>
      <c r="R25" s="126">
        <v>53.8</v>
      </c>
      <c r="S25" s="126">
        <v>12.6</v>
      </c>
      <c r="T25" s="126">
        <v>27.6</v>
      </c>
      <c r="U25" s="619">
        <v>1.57</v>
      </c>
      <c r="V25" s="670">
        <v>29.3</v>
      </c>
      <c r="W25" s="126">
        <v>5.86</v>
      </c>
      <c r="X25" s="619">
        <v>3.79</v>
      </c>
      <c r="Y25" s="619">
        <v>1.44</v>
      </c>
      <c r="Z25" s="619">
        <v>3.19</v>
      </c>
      <c r="AA25" s="262">
        <v>1</v>
      </c>
      <c r="AB25" s="126">
        <v>1</v>
      </c>
      <c r="AC25" s="28">
        <v>1</v>
      </c>
      <c r="AD25" s="129">
        <v>2</v>
      </c>
      <c r="AE25" s="650" t="s">
        <v>2648</v>
      </c>
      <c r="AF25" s="146"/>
      <c r="AG25" s="146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BL25" s="92"/>
      <c r="BM25" s="92"/>
      <c r="BN25" s="92"/>
    </row>
    <row r="26" spans="1:66" s="107" customFormat="1" ht="13.5" customHeight="1">
      <c r="A26" s="671" t="s">
        <v>1075</v>
      </c>
      <c r="B26" s="649">
        <v>20.5</v>
      </c>
      <c r="C26" s="133">
        <v>203</v>
      </c>
      <c r="D26" s="134">
        <v>59</v>
      </c>
      <c r="E26" s="134">
        <v>7.7</v>
      </c>
      <c r="F26" s="134">
        <v>9.9</v>
      </c>
      <c r="G26" s="127">
        <v>156</v>
      </c>
      <c r="H26" s="664">
        <v>26.1</v>
      </c>
      <c r="I26" s="665">
        <v>0.577</v>
      </c>
      <c r="J26" s="619">
        <v>28.82</v>
      </c>
      <c r="K26" s="128" t="s">
        <v>2675</v>
      </c>
      <c r="L26" s="647">
        <v>13.7</v>
      </c>
      <c r="M26" s="126">
        <v>1490</v>
      </c>
      <c r="N26" s="126">
        <v>147</v>
      </c>
      <c r="O26" s="126">
        <v>177</v>
      </c>
      <c r="P26" s="126">
        <v>7.57</v>
      </c>
      <c r="Q26" s="127">
        <v>16.66</v>
      </c>
      <c r="R26" s="617">
        <v>62</v>
      </c>
      <c r="S26" s="126">
        <v>13.7</v>
      </c>
      <c r="T26" s="617">
        <v>30</v>
      </c>
      <c r="U26" s="619">
        <v>1.54</v>
      </c>
      <c r="V26" s="670">
        <v>27.5</v>
      </c>
      <c r="W26" s="619">
        <v>7.6</v>
      </c>
      <c r="X26" s="619">
        <v>4.5</v>
      </c>
      <c r="Y26" s="619">
        <v>1.39</v>
      </c>
      <c r="Z26" s="619">
        <v>2.9</v>
      </c>
      <c r="AA26" s="262">
        <v>1</v>
      </c>
      <c r="AB26" s="126">
        <v>1</v>
      </c>
      <c r="AC26" s="28">
        <v>1</v>
      </c>
      <c r="AD26" s="129">
        <v>1</v>
      </c>
      <c r="AE26" s="650" t="s">
        <v>2648</v>
      </c>
      <c r="AF26" s="146"/>
      <c r="AG26" s="146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BL26" s="92"/>
      <c r="BM26" s="92"/>
      <c r="BN26" s="92"/>
    </row>
    <row r="27" spans="1:66" s="107" customFormat="1" ht="13.5" customHeight="1">
      <c r="A27" s="671" t="s">
        <v>1076</v>
      </c>
      <c r="B27" s="649">
        <v>27.9</v>
      </c>
      <c r="C27" s="133">
        <v>203</v>
      </c>
      <c r="D27" s="134">
        <v>64</v>
      </c>
      <c r="E27" s="134">
        <v>12.4</v>
      </c>
      <c r="F27" s="134">
        <v>9.9</v>
      </c>
      <c r="G27" s="127">
        <v>156</v>
      </c>
      <c r="H27" s="664">
        <v>35.5</v>
      </c>
      <c r="I27" s="665">
        <v>0.584</v>
      </c>
      <c r="J27" s="619">
        <v>21.41</v>
      </c>
      <c r="K27" s="128" t="s">
        <v>2676</v>
      </c>
      <c r="L27" s="647">
        <v>18.5</v>
      </c>
      <c r="M27" s="126">
        <v>1820</v>
      </c>
      <c r="N27" s="126">
        <v>179</v>
      </c>
      <c r="O27" s="126">
        <v>226</v>
      </c>
      <c r="P27" s="126">
        <v>7.15</v>
      </c>
      <c r="Q27" s="620">
        <v>26</v>
      </c>
      <c r="R27" s="126">
        <v>81.7</v>
      </c>
      <c r="S27" s="126">
        <v>16.4</v>
      </c>
      <c r="T27" s="126">
        <v>35.9</v>
      </c>
      <c r="U27" s="619">
        <v>1.51</v>
      </c>
      <c r="V27" s="670">
        <v>30.6</v>
      </c>
      <c r="W27" s="126">
        <v>17.87</v>
      </c>
      <c r="X27" s="619">
        <v>6</v>
      </c>
      <c r="Y27" s="619">
        <v>1.43</v>
      </c>
      <c r="Z27" s="619">
        <v>2.51</v>
      </c>
      <c r="AA27" s="262">
        <v>1</v>
      </c>
      <c r="AB27" s="126">
        <v>1</v>
      </c>
      <c r="AC27" s="28">
        <v>1</v>
      </c>
      <c r="AD27" s="129">
        <v>1</v>
      </c>
      <c r="AE27" s="650" t="s">
        <v>2648</v>
      </c>
      <c r="AF27" s="146"/>
      <c r="AG27" s="146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BL27" s="92"/>
      <c r="BM27" s="92"/>
      <c r="BN27" s="92"/>
    </row>
    <row r="28" spans="1:66" s="107" customFormat="1" ht="13.5" customHeight="1">
      <c r="A28" s="671" t="s">
        <v>1077</v>
      </c>
      <c r="B28" s="649">
        <v>19.9</v>
      </c>
      <c r="C28" s="133">
        <v>228.6</v>
      </c>
      <c r="D28" s="134">
        <v>61</v>
      </c>
      <c r="E28" s="134">
        <v>5.9</v>
      </c>
      <c r="F28" s="134">
        <v>10.5</v>
      </c>
      <c r="G28" s="127">
        <v>177</v>
      </c>
      <c r="H28" s="664">
        <v>25.4</v>
      </c>
      <c r="I28" s="665">
        <v>0.679</v>
      </c>
      <c r="J28" s="619">
        <v>34.11</v>
      </c>
      <c r="K28" s="128" t="s">
        <v>879</v>
      </c>
      <c r="L28" s="647">
        <v>13.4</v>
      </c>
      <c r="M28" s="126">
        <v>1991</v>
      </c>
      <c r="N28" s="126">
        <v>174.2</v>
      </c>
      <c r="O28" s="126">
        <v>208</v>
      </c>
      <c r="P28" s="126">
        <v>8.86</v>
      </c>
      <c r="Q28" s="127">
        <v>14.38</v>
      </c>
      <c r="R28" s="617">
        <v>76.1</v>
      </c>
      <c r="S28" s="126">
        <v>16.7</v>
      </c>
      <c r="T28" s="126">
        <v>31.9</v>
      </c>
      <c r="U28" s="619">
        <v>1.73</v>
      </c>
      <c r="V28" s="670">
        <v>25.7</v>
      </c>
      <c r="W28" s="126">
        <v>7.08</v>
      </c>
      <c r="X28" s="619">
        <v>6.47</v>
      </c>
      <c r="Y28" s="619">
        <v>1.5</v>
      </c>
      <c r="Z28" s="619">
        <v>3.05</v>
      </c>
      <c r="AA28" s="262">
        <v>1</v>
      </c>
      <c r="AB28" s="126">
        <v>1</v>
      </c>
      <c r="AC28" s="28">
        <v>1</v>
      </c>
      <c r="AD28" s="129">
        <v>2</v>
      </c>
      <c r="AE28" s="650" t="s">
        <v>2648</v>
      </c>
      <c r="AF28" s="146"/>
      <c r="AG28" s="146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BL28" s="92"/>
      <c r="BM28" s="92"/>
      <c r="BN28" s="92"/>
    </row>
    <row r="29" spans="1:66" s="107" customFormat="1" ht="13.5" customHeight="1">
      <c r="A29" s="671" t="s">
        <v>1078</v>
      </c>
      <c r="B29" s="649">
        <v>22</v>
      </c>
      <c r="C29" s="133">
        <v>228.6</v>
      </c>
      <c r="D29" s="134">
        <v>63</v>
      </c>
      <c r="E29" s="134">
        <v>7.2</v>
      </c>
      <c r="F29" s="134">
        <v>10.5</v>
      </c>
      <c r="G29" s="127">
        <v>177</v>
      </c>
      <c r="H29" s="664">
        <v>28.5</v>
      </c>
      <c r="I29" s="665">
        <v>0.684</v>
      </c>
      <c r="J29" s="619">
        <v>30.68</v>
      </c>
      <c r="K29" s="128" t="s">
        <v>880</v>
      </c>
      <c r="L29" s="647">
        <v>15</v>
      </c>
      <c r="M29" s="126">
        <v>2132</v>
      </c>
      <c r="N29" s="126">
        <v>186.5</v>
      </c>
      <c r="O29" s="126">
        <v>226</v>
      </c>
      <c r="P29" s="126">
        <v>8.66</v>
      </c>
      <c r="Q29" s="127">
        <v>17.18</v>
      </c>
      <c r="R29" s="617">
        <v>85.3</v>
      </c>
      <c r="S29" s="617">
        <v>17.8</v>
      </c>
      <c r="T29" s="126">
        <v>34.3</v>
      </c>
      <c r="U29" s="619">
        <v>1.73</v>
      </c>
      <c r="V29" s="670">
        <v>26.9</v>
      </c>
      <c r="W29" s="619">
        <v>8.8</v>
      </c>
      <c r="X29" s="619">
        <v>7.39</v>
      </c>
      <c r="Y29" s="619">
        <v>1.49</v>
      </c>
      <c r="Z29" s="619">
        <v>2.93</v>
      </c>
      <c r="AA29" s="262">
        <v>1</v>
      </c>
      <c r="AB29" s="126">
        <v>1</v>
      </c>
      <c r="AC29" s="28">
        <v>1</v>
      </c>
      <c r="AD29" s="129">
        <v>1</v>
      </c>
      <c r="AE29" s="650" t="s">
        <v>2648</v>
      </c>
      <c r="AF29" s="146"/>
      <c r="AG29" s="146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BL29" s="92"/>
      <c r="BM29" s="92"/>
      <c r="BN29" s="92"/>
    </row>
    <row r="30" spans="1:66" s="107" customFormat="1" ht="13.5" customHeight="1">
      <c r="A30" s="671" t="s">
        <v>1079</v>
      </c>
      <c r="B30" s="649">
        <v>30</v>
      </c>
      <c r="C30" s="133">
        <v>228.6</v>
      </c>
      <c r="D30" s="134">
        <v>67</v>
      </c>
      <c r="E30" s="134">
        <v>11.4</v>
      </c>
      <c r="F30" s="134">
        <v>10.5</v>
      </c>
      <c r="G30" s="127">
        <v>173</v>
      </c>
      <c r="H30" s="664">
        <v>37.9</v>
      </c>
      <c r="I30" s="665">
        <v>0.692</v>
      </c>
      <c r="J30" s="619">
        <v>23.2</v>
      </c>
      <c r="K30" s="128" t="s">
        <v>881</v>
      </c>
      <c r="L30" s="647">
        <v>20</v>
      </c>
      <c r="M30" s="126">
        <v>2544</v>
      </c>
      <c r="N30" s="126">
        <v>222.5</v>
      </c>
      <c r="O30" s="126">
        <v>282</v>
      </c>
      <c r="P30" s="126">
        <v>8.19</v>
      </c>
      <c r="Q30" s="127">
        <v>26.44</v>
      </c>
      <c r="R30" s="618">
        <v>103</v>
      </c>
      <c r="S30" s="617">
        <v>19.8</v>
      </c>
      <c r="T30" s="617">
        <v>41</v>
      </c>
      <c r="U30" s="619">
        <v>1.65</v>
      </c>
      <c r="V30" s="670">
        <v>32.1</v>
      </c>
      <c r="W30" s="126">
        <v>19.92</v>
      </c>
      <c r="X30" s="619">
        <v>9.52</v>
      </c>
      <c r="Y30" s="619">
        <v>1.47</v>
      </c>
      <c r="Z30" s="619">
        <v>2.52</v>
      </c>
      <c r="AA30" s="262">
        <v>1</v>
      </c>
      <c r="AB30" s="126">
        <v>1</v>
      </c>
      <c r="AC30" s="28">
        <v>1</v>
      </c>
      <c r="AD30" s="129">
        <v>1</v>
      </c>
      <c r="AE30" s="650" t="s">
        <v>2648</v>
      </c>
      <c r="AF30" s="146"/>
      <c r="AG30" s="146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BL30" s="92"/>
      <c r="BM30" s="92"/>
      <c r="BN30" s="92"/>
    </row>
    <row r="31" spans="1:66" s="107" customFormat="1" ht="13.5" customHeight="1">
      <c r="A31" s="671" t="s">
        <v>1080</v>
      </c>
      <c r="B31" s="649">
        <v>22.8</v>
      </c>
      <c r="C31" s="133">
        <v>254</v>
      </c>
      <c r="D31" s="134">
        <v>65</v>
      </c>
      <c r="E31" s="134">
        <v>6.1</v>
      </c>
      <c r="F31" s="134">
        <v>11.1</v>
      </c>
      <c r="G31" s="127">
        <v>203</v>
      </c>
      <c r="H31" s="664">
        <v>29</v>
      </c>
      <c r="I31" s="665">
        <v>0.692</v>
      </c>
      <c r="J31" s="619">
        <v>30.85</v>
      </c>
      <c r="K31" s="128" t="s">
        <v>2323</v>
      </c>
      <c r="L31" s="647">
        <v>15.3</v>
      </c>
      <c r="M31" s="126">
        <v>2770</v>
      </c>
      <c r="N31" s="126">
        <v>218</v>
      </c>
      <c r="O31" s="126">
        <v>257</v>
      </c>
      <c r="P31" s="126">
        <v>9.81</v>
      </c>
      <c r="Q31" s="127">
        <v>17.62</v>
      </c>
      <c r="R31" s="126">
        <v>91.2</v>
      </c>
      <c r="S31" s="126">
        <v>18.5</v>
      </c>
      <c r="T31" s="126">
        <v>40.3</v>
      </c>
      <c r="U31" s="619">
        <v>1.78</v>
      </c>
      <c r="V31" s="670">
        <v>32</v>
      </c>
      <c r="W31" s="126">
        <v>9.15</v>
      </c>
      <c r="X31" s="619">
        <v>10.4</v>
      </c>
      <c r="Y31" s="619">
        <v>1.58</v>
      </c>
      <c r="Z31" s="619">
        <v>3.55</v>
      </c>
      <c r="AA31" s="262">
        <v>1</v>
      </c>
      <c r="AB31" s="126">
        <v>1</v>
      </c>
      <c r="AC31" s="28">
        <v>2</v>
      </c>
      <c r="AD31" s="129">
        <v>3</v>
      </c>
      <c r="AE31" s="650" t="s">
        <v>2648</v>
      </c>
      <c r="AF31" s="146"/>
      <c r="AG31" s="146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BL31" s="92"/>
      <c r="BM31" s="92"/>
      <c r="BN31" s="92"/>
    </row>
    <row r="32" spans="1:66" s="107" customFormat="1" ht="13.5" customHeight="1">
      <c r="A32" s="671" t="s">
        <v>1081</v>
      </c>
      <c r="B32" s="649">
        <v>30</v>
      </c>
      <c r="C32" s="133">
        <v>254</v>
      </c>
      <c r="D32" s="134">
        <v>69</v>
      </c>
      <c r="E32" s="134">
        <v>9.6</v>
      </c>
      <c r="F32" s="134">
        <v>11.1</v>
      </c>
      <c r="G32" s="127">
        <v>203</v>
      </c>
      <c r="H32" s="664">
        <v>37.9</v>
      </c>
      <c r="I32" s="665">
        <v>0.701</v>
      </c>
      <c r="J32" s="619">
        <v>23.98</v>
      </c>
      <c r="K32" s="128" t="s">
        <v>613</v>
      </c>
      <c r="L32" s="647">
        <v>20</v>
      </c>
      <c r="M32" s="126">
        <v>3260</v>
      </c>
      <c r="N32" s="126">
        <v>257</v>
      </c>
      <c r="O32" s="126">
        <v>315</v>
      </c>
      <c r="P32" s="126">
        <v>9.29</v>
      </c>
      <c r="Q32" s="127">
        <v>26.13</v>
      </c>
      <c r="R32" s="126">
        <v>114</v>
      </c>
      <c r="S32" s="126">
        <v>21.2</v>
      </c>
      <c r="T32" s="126">
        <v>46.5</v>
      </c>
      <c r="U32" s="619">
        <v>1.74</v>
      </c>
      <c r="V32" s="670">
        <v>33.6</v>
      </c>
      <c r="W32" s="126">
        <v>15.69</v>
      </c>
      <c r="X32" s="619">
        <v>13.09</v>
      </c>
      <c r="Y32" s="619">
        <v>1.53</v>
      </c>
      <c r="Z32" s="619">
        <v>3.13</v>
      </c>
      <c r="AA32" s="262">
        <v>1</v>
      </c>
      <c r="AB32" s="126">
        <v>1</v>
      </c>
      <c r="AC32" s="28">
        <v>1</v>
      </c>
      <c r="AD32" s="129">
        <v>1</v>
      </c>
      <c r="AE32" s="650" t="s">
        <v>2648</v>
      </c>
      <c r="AF32" s="146"/>
      <c r="AG32" s="146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BL32" s="92"/>
      <c r="BM32" s="92"/>
      <c r="BN32" s="92"/>
    </row>
    <row r="33" spans="1:66" s="107" customFormat="1" ht="13.5" customHeight="1">
      <c r="A33" s="671" t="s">
        <v>1082</v>
      </c>
      <c r="B33" s="649">
        <v>37</v>
      </c>
      <c r="C33" s="133">
        <v>254</v>
      </c>
      <c r="D33" s="134">
        <v>73</v>
      </c>
      <c r="E33" s="134">
        <v>13.4</v>
      </c>
      <c r="F33" s="134">
        <v>11.1</v>
      </c>
      <c r="G33" s="127">
        <v>203</v>
      </c>
      <c r="H33" s="664">
        <v>47.4</v>
      </c>
      <c r="I33" s="665">
        <v>0.713</v>
      </c>
      <c r="J33" s="619">
        <v>19.52</v>
      </c>
      <c r="K33" s="128" t="s">
        <v>614</v>
      </c>
      <c r="L33" s="647">
        <v>25</v>
      </c>
      <c r="M33" s="126">
        <v>3790</v>
      </c>
      <c r="N33" s="126">
        <v>298</v>
      </c>
      <c r="O33" s="126">
        <v>377</v>
      </c>
      <c r="P33" s="126">
        <v>8.93</v>
      </c>
      <c r="Q33" s="127">
        <v>35.17</v>
      </c>
      <c r="R33" s="126">
        <v>138</v>
      </c>
      <c r="S33" s="617">
        <v>24</v>
      </c>
      <c r="T33" s="126">
        <v>52.6</v>
      </c>
      <c r="U33" s="619">
        <v>1.7</v>
      </c>
      <c r="V33" s="670">
        <v>34.4</v>
      </c>
      <c r="W33" s="126">
        <v>28.58</v>
      </c>
      <c r="X33" s="619">
        <v>16.17</v>
      </c>
      <c r="Y33" s="619">
        <v>1.56</v>
      </c>
      <c r="Z33" s="619">
        <v>2.8</v>
      </c>
      <c r="AA33" s="262">
        <v>1</v>
      </c>
      <c r="AB33" s="126">
        <v>1</v>
      </c>
      <c r="AC33" s="28">
        <v>1</v>
      </c>
      <c r="AD33" s="129">
        <v>1</v>
      </c>
      <c r="AE33" s="650" t="s">
        <v>2648</v>
      </c>
      <c r="AF33" s="146"/>
      <c r="AG33" s="146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BL33" s="92"/>
      <c r="BM33" s="92"/>
      <c r="BN33" s="92"/>
    </row>
    <row r="34" spans="1:66" s="107" customFormat="1" ht="13.5" customHeight="1">
      <c r="A34" s="671" t="s">
        <v>1083</v>
      </c>
      <c r="B34" s="649">
        <v>45</v>
      </c>
      <c r="C34" s="133">
        <v>254</v>
      </c>
      <c r="D34" s="134">
        <v>76</v>
      </c>
      <c r="E34" s="134">
        <v>17.1</v>
      </c>
      <c r="F34" s="134">
        <v>11.1</v>
      </c>
      <c r="G34" s="127">
        <v>203</v>
      </c>
      <c r="H34" s="664">
        <v>56.9</v>
      </c>
      <c r="I34" s="665">
        <v>0.721</v>
      </c>
      <c r="J34" s="619">
        <v>16.58</v>
      </c>
      <c r="K34" s="128" t="s">
        <v>615</v>
      </c>
      <c r="L34" s="647">
        <v>30</v>
      </c>
      <c r="M34" s="126">
        <v>4270</v>
      </c>
      <c r="N34" s="126">
        <v>336</v>
      </c>
      <c r="O34" s="126">
        <v>434</v>
      </c>
      <c r="P34" s="126">
        <v>8.68</v>
      </c>
      <c r="Q34" s="127">
        <v>44.02</v>
      </c>
      <c r="R34" s="126">
        <v>158</v>
      </c>
      <c r="S34" s="126">
        <v>26.5</v>
      </c>
      <c r="T34" s="126">
        <v>57.4</v>
      </c>
      <c r="U34" s="619">
        <v>1.67</v>
      </c>
      <c r="V34" s="670">
        <v>35.2</v>
      </c>
      <c r="W34" s="126">
        <v>48.84</v>
      </c>
      <c r="X34" s="619">
        <v>19.53</v>
      </c>
      <c r="Y34" s="619">
        <v>1.63</v>
      </c>
      <c r="Z34" s="619">
        <v>2.53</v>
      </c>
      <c r="AA34" s="262">
        <v>1</v>
      </c>
      <c r="AB34" s="126">
        <v>1</v>
      </c>
      <c r="AC34" s="28">
        <v>1</v>
      </c>
      <c r="AD34" s="129">
        <v>1</v>
      </c>
      <c r="AE34" s="650" t="s">
        <v>2648</v>
      </c>
      <c r="AF34" s="146"/>
      <c r="AG34" s="146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BL34" s="92"/>
      <c r="BM34" s="92"/>
      <c r="BN34" s="92"/>
    </row>
    <row r="35" spans="1:66" s="107" customFormat="1" ht="13.5" customHeight="1">
      <c r="A35" s="671" t="s">
        <v>1086</v>
      </c>
      <c r="B35" s="649">
        <v>30.8</v>
      </c>
      <c r="C35" s="133">
        <v>305</v>
      </c>
      <c r="D35" s="134">
        <v>74</v>
      </c>
      <c r="E35" s="134">
        <v>7.2</v>
      </c>
      <c r="F35" s="134">
        <v>12.7</v>
      </c>
      <c r="G35" s="127">
        <v>248</v>
      </c>
      <c r="H35" s="664">
        <v>39.3</v>
      </c>
      <c r="I35" s="665">
        <v>0.825</v>
      </c>
      <c r="J35" s="619">
        <v>26.6</v>
      </c>
      <c r="K35" s="128" t="s">
        <v>616</v>
      </c>
      <c r="L35" s="647">
        <v>20.7</v>
      </c>
      <c r="M35" s="126">
        <v>5340</v>
      </c>
      <c r="N35" s="126">
        <v>350</v>
      </c>
      <c r="O35" s="126">
        <v>415</v>
      </c>
      <c r="P35" s="126">
        <v>11.7</v>
      </c>
      <c r="Q35" s="127">
        <v>24.46</v>
      </c>
      <c r="R35" s="126">
        <v>157</v>
      </c>
      <c r="S35" s="126">
        <v>27.7</v>
      </c>
      <c r="T35" s="126">
        <v>60.2</v>
      </c>
      <c r="U35" s="619">
        <v>2</v>
      </c>
      <c r="V35" s="670">
        <v>35.1</v>
      </c>
      <c r="W35" s="126">
        <v>16.03</v>
      </c>
      <c r="X35" s="619">
        <v>24.81</v>
      </c>
      <c r="Y35" s="619">
        <v>1.74</v>
      </c>
      <c r="Z35" s="619">
        <v>3.91</v>
      </c>
      <c r="AA35" s="262">
        <v>1</v>
      </c>
      <c r="AB35" s="126">
        <v>1</v>
      </c>
      <c r="AC35" s="28">
        <v>2</v>
      </c>
      <c r="AD35" s="129">
        <v>4</v>
      </c>
      <c r="AE35" s="650" t="s">
        <v>2648</v>
      </c>
      <c r="AF35" s="146"/>
      <c r="AG35" s="146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BL35" s="92"/>
      <c r="BM35" s="92"/>
      <c r="BN35" s="92"/>
    </row>
    <row r="36" spans="1:66" s="107" customFormat="1" ht="13.5" customHeight="1">
      <c r="A36" s="671" t="s">
        <v>1087</v>
      </c>
      <c r="B36" s="649">
        <v>37</v>
      </c>
      <c r="C36" s="133">
        <v>305</v>
      </c>
      <c r="D36" s="134">
        <v>77</v>
      </c>
      <c r="E36" s="134">
        <v>9.8</v>
      </c>
      <c r="F36" s="134">
        <v>12.7</v>
      </c>
      <c r="G36" s="127">
        <v>248</v>
      </c>
      <c r="H36" s="664">
        <v>47.4</v>
      </c>
      <c r="I36" s="665">
        <v>0.841</v>
      </c>
      <c r="J36" s="619">
        <v>22.71</v>
      </c>
      <c r="K36" s="128" t="s">
        <v>617</v>
      </c>
      <c r="L36" s="647">
        <v>25</v>
      </c>
      <c r="M36" s="126">
        <v>5970</v>
      </c>
      <c r="N36" s="126">
        <v>391</v>
      </c>
      <c r="O36" s="126">
        <v>477</v>
      </c>
      <c r="P36" s="126">
        <v>11.2</v>
      </c>
      <c r="Q36" s="127">
        <v>31.26</v>
      </c>
      <c r="R36" s="126">
        <v>183</v>
      </c>
      <c r="S36" s="126">
        <v>30.5</v>
      </c>
      <c r="T36" s="617">
        <v>66</v>
      </c>
      <c r="U36" s="619">
        <v>1.97</v>
      </c>
      <c r="V36" s="670">
        <v>33.5</v>
      </c>
      <c r="W36" s="126">
        <v>21.91</v>
      </c>
      <c r="X36" s="619">
        <v>29.49</v>
      </c>
      <c r="Y36" s="619">
        <v>1.7</v>
      </c>
      <c r="Z36" s="619">
        <v>3.58</v>
      </c>
      <c r="AA36" s="262">
        <v>1</v>
      </c>
      <c r="AB36" s="126">
        <v>1</v>
      </c>
      <c r="AC36" s="28">
        <v>1</v>
      </c>
      <c r="AD36" s="129">
        <v>1</v>
      </c>
      <c r="AE36" s="650" t="s">
        <v>2648</v>
      </c>
      <c r="AF36" s="146"/>
      <c r="AG36" s="146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BL36" s="92"/>
      <c r="BM36" s="92"/>
      <c r="BN36" s="92"/>
    </row>
    <row r="37" spans="1:66" s="107" customFormat="1" ht="13.5" customHeight="1">
      <c r="A37" s="671" t="s">
        <v>1088</v>
      </c>
      <c r="B37" s="649">
        <v>45</v>
      </c>
      <c r="C37" s="133">
        <v>305</v>
      </c>
      <c r="D37" s="134">
        <v>80</v>
      </c>
      <c r="E37" s="134">
        <v>13</v>
      </c>
      <c r="F37" s="134">
        <v>12.7</v>
      </c>
      <c r="G37" s="127">
        <v>248</v>
      </c>
      <c r="H37" s="664">
        <v>56.9</v>
      </c>
      <c r="I37" s="665">
        <v>0.824</v>
      </c>
      <c r="J37" s="619">
        <v>18.27</v>
      </c>
      <c r="K37" s="128" t="s">
        <v>2324</v>
      </c>
      <c r="L37" s="647">
        <v>30</v>
      </c>
      <c r="M37" s="126">
        <v>6720</v>
      </c>
      <c r="N37" s="126">
        <v>441</v>
      </c>
      <c r="O37" s="126">
        <v>551</v>
      </c>
      <c r="P37" s="126">
        <v>10.9</v>
      </c>
      <c r="Q37" s="127">
        <v>42.54</v>
      </c>
      <c r="R37" s="126">
        <v>209</v>
      </c>
      <c r="S37" s="126">
        <v>33.2</v>
      </c>
      <c r="T37" s="126">
        <v>72.1</v>
      </c>
      <c r="U37" s="619">
        <v>1.92</v>
      </c>
      <c r="V37" s="670">
        <v>41.8</v>
      </c>
      <c r="W37" s="126">
        <v>39.19</v>
      </c>
      <c r="X37" s="619">
        <v>34.4</v>
      </c>
      <c r="Y37" s="619">
        <v>1.7</v>
      </c>
      <c r="Z37" s="619">
        <v>3.24</v>
      </c>
      <c r="AA37" s="262">
        <v>1</v>
      </c>
      <c r="AB37" s="126">
        <v>1</v>
      </c>
      <c r="AC37" s="28">
        <v>1</v>
      </c>
      <c r="AD37" s="129">
        <v>1</v>
      </c>
      <c r="AE37" s="650" t="s">
        <v>2648</v>
      </c>
      <c r="AF37" s="146"/>
      <c r="AG37" s="146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BL37" s="92"/>
      <c r="BM37" s="92"/>
      <c r="BN37" s="92"/>
    </row>
    <row r="38" spans="1:66" s="107" customFormat="1" ht="13.5" customHeight="1">
      <c r="A38" s="671" t="s">
        <v>1089</v>
      </c>
      <c r="B38" s="649">
        <v>50.4</v>
      </c>
      <c r="C38" s="133">
        <v>381</v>
      </c>
      <c r="D38" s="134">
        <v>86</v>
      </c>
      <c r="E38" s="134">
        <v>10.2</v>
      </c>
      <c r="F38" s="134">
        <v>16.5</v>
      </c>
      <c r="G38" s="127">
        <v>308</v>
      </c>
      <c r="H38" s="664">
        <v>64.3</v>
      </c>
      <c r="I38" s="665">
        <v>1.048</v>
      </c>
      <c r="J38" s="619">
        <v>20.96</v>
      </c>
      <c r="K38" s="128" t="s">
        <v>2325</v>
      </c>
      <c r="L38" s="647">
        <v>33.9</v>
      </c>
      <c r="M38" s="126">
        <v>13100</v>
      </c>
      <c r="N38" s="126">
        <v>688</v>
      </c>
      <c r="O38" s="126">
        <v>825</v>
      </c>
      <c r="P38" s="126">
        <v>14.3</v>
      </c>
      <c r="Q38" s="127">
        <v>38.72</v>
      </c>
      <c r="R38" s="126">
        <v>334</v>
      </c>
      <c r="S38" s="126">
        <v>50.5</v>
      </c>
      <c r="T38" s="126">
        <v>107</v>
      </c>
      <c r="U38" s="619">
        <v>2.28</v>
      </c>
      <c r="V38" s="670">
        <v>32.1</v>
      </c>
      <c r="W38" s="126">
        <v>38.26</v>
      </c>
      <c r="X38" s="619">
        <v>83.39</v>
      </c>
      <c r="Y38" s="619">
        <v>1.99</v>
      </c>
      <c r="Z38" s="619">
        <v>4.24</v>
      </c>
      <c r="AA38" s="262">
        <v>1</v>
      </c>
      <c r="AB38" s="126">
        <v>1</v>
      </c>
      <c r="AC38" s="28">
        <v>1</v>
      </c>
      <c r="AD38" s="129">
        <v>2</v>
      </c>
      <c r="AE38" s="650" t="s">
        <v>2648</v>
      </c>
      <c r="AF38" s="146"/>
      <c r="AG38" s="146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BL38" s="92"/>
      <c r="BM38" s="92"/>
      <c r="BN38" s="92"/>
    </row>
    <row r="39" spans="1:66" s="107" customFormat="1" ht="13.5" customHeight="1">
      <c r="A39" s="671" t="s">
        <v>1090</v>
      </c>
      <c r="B39" s="649">
        <v>60</v>
      </c>
      <c r="C39" s="133">
        <v>381</v>
      </c>
      <c r="D39" s="134">
        <v>89</v>
      </c>
      <c r="E39" s="134">
        <v>13.2</v>
      </c>
      <c r="F39" s="134">
        <v>16.5</v>
      </c>
      <c r="G39" s="127">
        <v>308</v>
      </c>
      <c r="H39" s="664">
        <v>76.1</v>
      </c>
      <c r="I39" s="665">
        <v>1.037</v>
      </c>
      <c r="J39" s="619">
        <v>17.55</v>
      </c>
      <c r="K39" s="128" t="s">
        <v>2326</v>
      </c>
      <c r="L39" s="647">
        <v>40</v>
      </c>
      <c r="M39" s="126">
        <v>14400</v>
      </c>
      <c r="N39" s="126">
        <v>756</v>
      </c>
      <c r="O39" s="126">
        <v>934</v>
      </c>
      <c r="P39" s="126">
        <v>13.8</v>
      </c>
      <c r="Q39" s="127">
        <v>50.93</v>
      </c>
      <c r="R39" s="126">
        <v>379</v>
      </c>
      <c r="S39" s="126">
        <v>54.7</v>
      </c>
      <c r="T39" s="126">
        <v>115</v>
      </c>
      <c r="U39" s="619">
        <v>2.24</v>
      </c>
      <c r="V39" s="670">
        <v>38.3</v>
      </c>
      <c r="W39" s="126">
        <v>57.31</v>
      </c>
      <c r="X39" s="619">
        <v>96.44</v>
      </c>
      <c r="Y39" s="619">
        <v>1.97</v>
      </c>
      <c r="Z39" s="619">
        <v>3.9</v>
      </c>
      <c r="AA39" s="262">
        <v>1</v>
      </c>
      <c r="AB39" s="126">
        <v>1</v>
      </c>
      <c r="AC39" s="28">
        <v>1</v>
      </c>
      <c r="AD39" s="129">
        <v>1</v>
      </c>
      <c r="AE39" s="650" t="s">
        <v>2648</v>
      </c>
      <c r="AF39" s="146"/>
      <c r="AG39" s="146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BL39" s="92"/>
      <c r="BM39" s="92"/>
      <c r="BN39" s="92"/>
    </row>
    <row r="40" spans="1:66" s="107" customFormat="1" ht="13.5" customHeight="1">
      <c r="A40" s="671" t="s">
        <v>1091</v>
      </c>
      <c r="B40" s="649">
        <v>74</v>
      </c>
      <c r="C40" s="133">
        <v>381</v>
      </c>
      <c r="D40" s="134">
        <v>94</v>
      </c>
      <c r="E40" s="134">
        <v>18.2</v>
      </c>
      <c r="F40" s="134">
        <v>16.5</v>
      </c>
      <c r="G40" s="127">
        <v>308</v>
      </c>
      <c r="H40" s="664">
        <v>94.8</v>
      </c>
      <c r="I40" s="665">
        <v>1.04</v>
      </c>
      <c r="J40" s="619">
        <v>14.05</v>
      </c>
      <c r="K40" s="128" t="s">
        <v>2327</v>
      </c>
      <c r="L40" s="647">
        <v>50</v>
      </c>
      <c r="M40" s="126">
        <v>16700</v>
      </c>
      <c r="N40" s="126">
        <v>877</v>
      </c>
      <c r="O40" s="126">
        <v>1120</v>
      </c>
      <c r="P40" s="126">
        <v>13.3</v>
      </c>
      <c r="Q40" s="620">
        <v>69.7</v>
      </c>
      <c r="R40" s="126">
        <v>454</v>
      </c>
      <c r="S40" s="126">
        <v>61.5</v>
      </c>
      <c r="T40" s="126">
        <v>130</v>
      </c>
      <c r="U40" s="619">
        <v>2.19</v>
      </c>
      <c r="V40" s="670">
        <v>42.7</v>
      </c>
      <c r="W40" s="126">
        <v>107.7</v>
      </c>
      <c r="X40" s="617">
        <v>118.2</v>
      </c>
      <c r="Y40" s="619">
        <v>2.02</v>
      </c>
      <c r="Z40" s="619">
        <v>3.48</v>
      </c>
      <c r="AA40" s="262">
        <v>1</v>
      </c>
      <c r="AB40" s="126">
        <v>1</v>
      </c>
      <c r="AC40" s="28">
        <v>1</v>
      </c>
      <c r="AD40" s="129">
        <v>1</v>
      </c>
      <c r="AE40" s="650" t="s">
        <v>2648</v>
      </c>
      <c r="AF40" s="146"/>
      <c r="AG40" s="146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BL40" s="92"/>
      <c r="BM40" s="92"/>
      <c r="BN40" s="92"/>
    </row>
    <row r="41" spans="1:66" s="107" customFormat="1" ht="13.5" customHeight="1">
      <c r="A41" s="480"/>
      <c r="B41" s="452"/>
      <c r="C41" s="452"/>
      <c r="D41" s="452"/>
      <c r="E41" s="452"/>
      <c r="F41" s="452"/>
      <c r="G41" s="452"/>
      <c r="H41" s="452"/>
      <c r="I41" s="452"/>
      <c r="J41" s="452"/>
      <c r="K41" s="451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BL41" s="92"/>
      <c r="BM41" s="92"/>
      <c r="BN41" s="92"/>
    </row>
    <row r="42" spans="1:66" s="107" customFormat="1" ht="13.5" customHeight="1">
      <c r="A42" s="417"/>
      <c r="B42" s="322"/>
      <c r="C42" s="452"/>
      <c r="D42" s="452"/>
      <c r="E42" s="452"/>
      <c r="F42" s="452"/>
      <c r="G42" s="452"/>
      <c r="H42" s="452"/>
      <c r="I42" s="452"/>
      <c r="J42" s="452"/>
      <c r="K42" s="451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BL42" s="92"/>
      <c r="BM42" s="92"/>
      <c r="BN42" s="92"/>
    </row>
    <row r="43" spans="1:2" ht="13.5" customHeight="1">
      <c r="A43" s="417"/>
      <c r="B43" s="323"/>
    </row>
    <row r="44" spans="1:2" ht="13.5" customHeight="1">
      <c r="A44" s="417"/>
      <c r="B44" s="323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</sheetData>
  <mergeCells count="19">
    <mergeCell ref="V5:Z5"/>
    <mergeCell ref="AE6:AE10"/>
    <mergeCell ref="AF6:AF10"/>
    <mergeCell ref="AG6:AG10"/>
    <mergeCell ref="AA6:AD6"/>
    <mergeCell ref="AA8:AB8"/>
    <mergeCell ref="AC8:AD8"/>
    <mergeCell ref="AA9:AB9"/>
    <mergeCell ref="AC9:AD9"/>
    <mergeCell ref="A1:T1"/>
    <mergeCell ref="A2:T2"/>
    <mergeCell ref="A3:T3"/>
    <mergeCell ref="M5:Q5"/>
    <mergeCell ref="R5:U5"/>
    <mergeCell ref="M4:Z4"/>
    <mergeCell ref="K4:L5"/>
    <mergeCell ref="A4:B5"/>
    <mergeCell ref="C4:G5"/>
    <mergeCell ref="H4:J5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92"/>
  <headerFooter alignWithMargins="0">
    <oddFooter>&amp;L&amp;"Helvetica,Regular"&amp;8&amp;F
&amp;D&amp;R&amp;"Helvetica,Regular"&amp;8Profilés &amp;A
Page &amp;P/&amp;N</oddFooter>
  </headerFooter>
  <colBreaks count="1" manualBreakCount="1">
    <brk id="10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9"/>
  <sheetViews>
    <sheetView showGridLines="0" zoomScale="75" zoomScaleNormal="75" workbookViewId="0" topLeftCell="A1">
      <selection activeCell="AB5" sqref="AB5"/>
    </sheetView>
  </sheetViews>
  <sheetFormatPr defaultColWidth="9.00390625" defaultRowHeight="13.5" customHeight="1"/>
  <cols>
    <col min="1" max="1" width="10.75390625" style="480" customWidth="1"/>
    <col min="2" max="2" width="4.375" style="265" customWidth="1"/>
    <col min="3" max="6" width="4.75390625" style="265" customWidth="1"/>
    <col min="7" max="7" width="3.625" style="265" customWidth="1"/>
    <col min="8" max="8" width="5.25390625" style="265" customWidth="1"/>
    <col min="9" max="10" width="6.00390625" style="265" customWidth="1"/>
    <col min="11" max="11" width="10.75390625" style="480" customWidth="1"/>
    <col min="12" max="12" width="4.375" style="265" customWidth="1"/>
    <col min="13" max="13" width="4.25390625" style="265" customWidth="1"/>
    <col min="14" max="14" width="4.125" style="265" customWidth="1"/>
    <col min="15" max="15" width="4.75390625" style="265" customWidth="1"/>
    <col min="16" max="16" width="4.625" style="265" customWidth="1"/>
    <col min="17" max="17" width="4.75390625" style="265" customWidth="1"/>
    <col min="18" max="18" width="4.625" style="265" customWidth="1"/>
    <col min="19" max="19" width="4.75390625" style="265" customWidth="1"/>
    <col min="20" max="20" width="6.125" style="265" customWidth="1"/>
    <col min="21" max="21" width="4.625" style="265" customWidth="1"/>
    <col min="22" max="22" width="4.125" style="265" customWidth="1"/>
    <col min="23" max="23" width="4.25390625" style="265" customWidth="1"/>
    <col min="24" max="24" width="5.125" style="265" customWidth="1"/>
    <col min="25" max="25" width="3.625" style="265" customWidth="1"/>
    <col min="26" max="26" width="4.00390625" style="265" customWidth="1"/>
    <col min="27" max="30" width="3.625" style="265" customWidth="1"/>
    <col min="31" max="33" width="2.75390625" style="265" customWidth="1"/>
    <col min="34" max="34" width="3.75390625" style="265" customWidth="1"/>
    <col min="35" max="63" width="5.00390625" style="265" customWidth="1"/>
    <col min="64" max="64" width="11.375" style="265" customWidth="1"/>
    <col min="65" max="72" width="5.25390625" style="265" customWidth="1"/>
    <col min="73" max="76" width="8.875" style="265" customWidth="1"/>
    <col min="77" max="79" width="5.00390625" style="265" customWidth="1"/>
    <col min="80" max="80" width="11.375" style="265" customWidth="1"/>
    <col min="81" max="102" width="6.75390625" style="265" customWidth="1"/>
    <col min="103" max="106" width="5.625" style="265" customWidth="1"/>
    <col min="107" max="107" width="11.375" style="265" customWidth="1"/>
    <col min="108" max="112" width="5.375" style="265" customWidth="1"/>
    <col min="113" max="16384" width="11.375" style="265" customWidth="1"/>
  </cols>
  <sheetData>
    <row r="1" spans="1:19" ht="61.5" customHeight="1">
      <c r="A1" s="1257" t="s">
        <v>639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685"/>
    </row>
    <row r="2" spans="1:19" ht="63.75" customHeight="1">
      <c r="A2" s="1257" t="s">
        <v>640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</row>
    <row r="3" spans="1:19" ht="63" customHeight="1" thickBot="1">
      <c r="A3" s="1282" t="s">
        <v>641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</row>
    <row r="4" spans="1:26" ht="46.5" customHeight="1" thickBot="1" thickTop="1">
      <c r="A4" s="1131" t="s">
        <v>2154</v>
      </c>
      <c r="B4" s="1163"/>
      <c r="C4" s="1131" t="s">
        <v>2155</v>
      </c>
      <c r="D4" s="1247"/>
      <c r="E4" s="1247"/>
      <c r="F4" s="1247"/>
      <c r="G4" s="1247"/>
      <c r="H4" s="1246" t="s">
        <v>780</v>
      </c>
      <c r="I4" s="1247"/>
      <c r="J4" s="1248"/>
      <c r="K4" s="1297" t="s">
        <v>2154</v>
      </c>
      <c r="L4" s="1163"/>
      <c r="M4" s="1131" t="s">
        <v>43</v>
      </c>
      <c r="N4" s="1247"/>
      <c r="O4" s="1247"/>
      <c r="P4" s="1247"/>
      <c r="Q4" s="1247"/>
      <c r="R4" s="1247"/>
      <c r="S4" s="1247"/>
      <c r="T4" s="1247"/>
      <c r="U4" s="1247"/>
      <c r="V4" s="1247"/>
      <c r="W4" s="1247"/>
      <c r="X4" s="1247"/>
      <c r="Y4" s="1247"/>
      <c r="Z4" s="1248"/>
    </row>
    <row r="5" spans="1:26" ht="48" customHeight="1" thickBot="1" thickTop="1">
      <c r="A5" s="1164"/>
      <c r="B5" s="1165"/>
      <c r="C5" s="1249"/>
      <c r="D5" s="1250"/>
      <c r="E5" s="1250"/>
      <c r="F5" s="1250"/>
      <c r="G5" s="1250"/>
      <c r="H5" s="1249"/>
      <c r="I5" s="1250"/>
      <c r="J5" s="1251"/>
      <c r="K5" s="1167"/>
      <c r="L5" s="1165"/>
      <c r="M5" s="1256" t="s">
        <v>758</v>
      </c>
      <c r="N5" s="1295"/>
      <c r="O5" s="1295"/>
      <c r="P5" s="1295"/>
      <c r="Q5" s="1296"/>
      <c r="R5" s="1256" t="s">
        <v>1794</v>
      </c>
      <c r="S5" s="1295"/>
      <c r="T5" s="1295"/>
      <c r="U5" s="1296"/>
      <c r="V5" s="1256"/>
      <c r="W5" s="1295"/>
      <c r="X5" s="1295"/>
      <c r="Y5" s="1295"/>
      <c r="Z5" s="1296"/>
    </row>
    <row r="6" spans="1:67" s="355" customFormat="1" ht="24.75" customHeight="1" thickTop="1">
      <c r="A6" s="327" t="s">
        <v>1304</v>
      </c>
      <c r="B6" s="328"/>
      <c r="C6" s="243"/>
      <c r="D6" s="243"/>
      <c r="E6" s="243"/>
      <c r="F6" s="243"/>
      <c r="G6" s="244"/>
      <c r="H6" s="244"/>
      <c r="I6" s="243"/>
      <c r="J6" s="243"/>
      <c r="K6" s="425" t="s">
        <v>1305</v>
      </c>
      <c r="L6" s="328"/>
      <c r="M6" s="243"/>
      <c r="N6" s="243"/>
      <c r="O6" s="243"/>
      <c r="P6" s="243"/>
      <c r="Q6" s="244"/>
      <c r="R6" s="243"/>
      <c r="S6" s="243"/>
      <c r="T6" s="243"/>
      <c r="U6" s="243"/>
      <c r="V6" s="474"/>
      <c r="W6" s="243"/>
      <c r="X6" s="243"/>
      <c r="Y6" s="243"/>
      <c r="Z6" s="330"/>
      <c r="AA6" s="1286" t="s">
        <v>1346</v>
      </c>
      <c r="AB6" s="1284"/>
      <c r="AC6" s="1284"/>
      <c r="AD6" s="1285"/>
      <c r="AE6" s="1077" t="s">
        <v>77</v>
      </c>
      <c r="AF6" s="1083"/>
      <c r="AG6" s="1083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</row>
    <row r="7" spans="1:63" s="355" customFormat="1" ht="13.5" customHeight="1">
      <c r="A7" s="335"/>
      <c r="B7" s="336"/>
      <c r="C7" s="245"/>
      <c r="D7" s="245"/>
      <c r="E7" s="245"/>
      <c r="F7" s="245"/>
      <c r="G7" s="246"/>
      <c r="H7" s="246"/>
      <c r="I7" s="245"/>
      <c r="J7" s="245"/>
      <c r="K7" s="426"/>
      <c r="L7" s="336"/>
      <c r="M7" s="245"/>
      <c r="N7" s="245"/>
      <c r="O7" s="245"/>
      <c r="P7" s="245"/>
      <c r="Q7" s="246"/>
      <c r="R7" s="245"/>
      <c r="S7" s="245"/>
      <c r="T7" s="245"/>
      <c r="U7" s="245"/>
      <c r="V7" s="444"/>
      <c r="W7" s="245"/>
      <c r="X7" s="245"/>
      <c r="Y7" s="245"/>
      <c r="Z7" s="304"/>
      <c r="AA7" s="427"/>
      <c r="AB7" s="429"/>
      <c r="AC7" s="428"/>
      <c r="AD7" s="430"/>
      <c r="AE7" s="1077"/>
      <c r="AF7" s="1083"/>
      <c r="AG7" s="1083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431"/>
      <c r="BI7" s="431"/>
      <c r="BJ7" s="431"/>
      <c r="BK7" s="431"/>
    </row>
    <row r="8" spans="2:63" s="334" customFormat="1" ht="13.5" customHeight="1">
      <c r="B8" s="336" t="s">
        <v>400</v>
      </c>
      <c r="C8" s="245" t="s">
        <v>401</v>
      </c>
      <c r="D8" s="245" t="s">
        <v>402</v>
      </c>
      <c r="E8" s="245" t="s">
        <v>2350</v>
      </c>
      <c r="F8" s="245" t="s">
        <v>2351</v>
      </c>
      <c r="G8" s="246" t="s">
        <v>408</v>
      </c>
      <c r="H8" s="246" t="s">
        <v>406</v>
      </c>
      <c r="I8" s="245" t="s">
        <v>2352</v>
      </c>
      <c r="J8" s="245" t="s">
        <v>2353</v>
      </c>
      <c r="K8" s="426"/>
      <c r="L8" s="336" t="s">
        <v>400</v>
      </c>
      <c r="M8" s="245" t="s">
        <v>2354</v>
      </c>
      <c r="N8" s="245" t="s">
        <v>2355</v>
      </c>
      <c r="O8" s="245" t="s">
        <v>1183</v>
      </c>
      <c r="P8" s="245" t="s">
        <v>2356</v>
      </c>
      <c r="Q8" s="246" t="s">
        <v>2357</v>
      </c>
      <c r="R8" s="245" t="s">
        <v>2358</v>
      </c>
      <c r="S8" s="245" t="s">
        <v>2359</v>
      </c>
      <c r="T8" s="245" t="s">
        <v>257</v>
      </c>
      <c r="U8" s="245" t="s">
        <v>2360</v>
      </c>
      <c r="V8" s="444" t="s">
        <v>2361</v>
      </c>
      <c r="W8" s="245" t="s">
        <v>844</v>
      </c>
      <c r="X8" s="245" t="s">
        <v>2848</v>
      </c>
      <c r="Y8" s="245" t="s">
        <v>845</v>
      </c>
      <c r="Z8" s="304" t="s">
        <v>846</v>
      </c>
      <c r="AA8" s="1307" t="s">
        <v>423</v>
      </c>
      <c r="AB8" s="1308"/>
      <c r="AC8" s="1309" t="s">
        <v>423</v>
      </c>
      <c r="AD8" s="1310"/>
      <c r="AE8" s="1077"/>
      <c r="AF8" s="1083"/>
      <c r="AG8" s="1083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</row>
    <row r="9" spans="2:108" s="334" customFormat="1" ht="13.5" customHeight="1">
      <c r="B9" s="336" t="s">
        <v>2371</v>
      </c>
      <c r="C9" s="245" t="s">
        <v>2372</v>
      </c>
      <c r="D9" s="245" t="s">
        <v>2373</v>
      </c>
      <c r="E9" s="245" t="s">
        <v>2373</v>
      </c>
      <c r="F9" s="245" t="s">
        <v>2373</v>
      </c>
      <c r="G9" s="245" t="s">
        <v>2373</v>
      </c>
      <c r="H9" s="336" t="s">
        <v>2867</v>
      </c>
      <c r="I9" s="245" t="s">
        <v>2362</v>
      </c>
      <c r="J9" s="245" t="s">
        <v>2363</v>
      </c>
      <c r="K9" s="426"/>
      <c r="L9" s="364" t="s">
        <v>1138</v>
      </c>
      <c r="M9" s="245" t="s">
        <v>2687</v>
      </c>
      <c r="N9" s="245" t="s">
        <v>1216</v>
      </c>
      <c r="O9" s="245" t="s">
        <v>1216</v>
      </c>
      <c r="P9" s="245" t="s">
        <v>2373</v>
      </c>
      <c r="Q9" s="246" t="s">
        <v>1473</v>
      </c>
      <c r="R9" s="245" t="s">
        <v>2687</v>
      </c>
      <c r="S9" s="245" t="s">
        <v>1216</v>
      </c>
      <c r="T9" s="245" t="s">
        <v>1216</v>
      </c>
      <c r="U9" s="245" t="s">
        <v>2373</v>
      </c>
      <c r="V9" s="444" t="s">
        <v>2373</v>
      </c>
      <c r="W9" s="245" t="s">
        <v>2687</v>
      </c>
      <c r="X9" s="245" t="s">
        <v>2688</v>
      </c>
      <c r="Y9" s="245" t="s">
        <v>2373</v>
      </c>
      <c r="Z9" s="304" t="s">
        <v>2373</v>
      </c>
      <c r="AA9" s="1311" t="s">
        <v>2377</v>
      </c>
      <c r="AB9" s="1312"/>
      <c r="AC9" s="1313" t="s">
        <v>2378</v>
      </c>
      <c r="AD9" s="1314"/>
      <c r="AE9" s="1077"/>
      <c r="AF9" s="1083"/>
      <c r="AG9" s="1083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M9" s="446"/>
      <c r="CC9" s="446"/>
      <c r="DD9" s="446"/>
    </row>
    <row r="10" spans="1:63" s="355" customFormat="1" ht="13.5" customHeight="1" thickBot="1">
      <c r="A10" s="447"/>
      <c r="B10" s="402"/>
      <c r="C10" s="403"/>
      <c r="D10" s="403"/>
      <c r="E10" s="403"/>
      <c r="F10" s="403"/>
      <c r="G10" s="403"/>
      <c r="H10" s="656" t="s">
        <v>2863</v>
      </c>
      <c r="I10" s="247"/>
      <c r="J10" s="247"/>
      <c r="K10" s="349"/>
      <c r="L10" s="248"/>
      <c r="M10" s="659" t="s">
        <v>2864</v>
      </c>
      <c r="N10" s="659" t="s">
        <v>1447</v>
      </c>
      <c r="O10" s="659" t="s">
        <v>1447</v>
      </c>
      <c r="P10" s="659" t="s">
        <v>1798</v>
      </c>
      <c r="Q10" s="660" t="s">
        <v>2863</v>
      </c>
      <c r="R10" s="659" t="s">
        <v>2864</v>
      </c>
      <c r="S10" s="659" t="s">
        <v>1447</v>
      </c>
      <c r="T10" s="659" t="s">
        <v>1447</v>
      </c>
      <c r="U10" s="660" t="s">
        <v>1798</v>
      </c>
      <c r="V10" s="659"/>
      <c r="W10" s="659" t="s">
        <v>2864</v>
      </c>
      <c r="X10" s="659" t="s">
        <v>1448</v>
      </c>
      <c r="Y10" s="659" t="s">
        <v>1798</v>
      </c>
      <c r="Z10" s="658" t="s">
        <v>1798</v>
      </c>
      <c r="AA10" s="477" t="s">
        <v>2151</v>
      </c>
      <c r="AB10" s="477" t="s">
        <v>2152</v>
      </c>
      <c r="AC10" s="477" t="s">
        <v>2151</v>
      </c>
      <c r="AD10" s="478" t="s">
        <v>2152</v>
      </c>
      <c r="AE10" s="1078"/>
      <c r="AF10" s="1084"/>
      <c r="AG10" s="1084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</row>
    <row r="11" spans="1:22" s="263" customFormat="1" ht="13.5" customHeight="1" thickTop="1">
      <c r="A11" s="136"/>
      <c r="K11" s="136"/>
      <c r="V11" s="479"/>
    </row>
    <row r="12" spans="1:33" s="263" customFormat="1" ht="13.5" customHeight="1">
      <c r="A12" s="481" t="s">
        <v>1092</v>
      </c>
      <c r="B12" s="647">
        <v>17.9</v>
      </c>
      <c r="C12" s="273">
        <v>152</v>
      </c>
      <c r="D12" s="126">
        <v>63</v>
      </c>
      <c r="E12" s="126">
        <v>7.9</v>
      </c>
      <c r="F12" s="126">
        <v>9.5</v>
      </c>
      <c r="G12" s="126">
        <v>101</v>
      </c>
      <c r="H12" s="620">
        <v>22.8</v>
      </c>
      <c r="I12" s="665">
        <v>0.53</v>
      </c>
      <c r="J12" s="619">
        <v>29.63</v>
      </c>
      <c r="K12" s="128" t="s">
        <v>1707</v>
      </c>
      <c r="L12" s="647">
        <v>12</v>
      </c>
      <c r="M12" s="618">
        <v>773</v>
      </c>
      <c r="N12" s="126">
        <v>101.7</v>
      </c>
      <c r="O12" s="618">
        <v>123</v>
      </c>
      <c r="P12" s="126">
        <v>5.83</v>
      </c>
      <c r="Q12" s="620">
        <v>12.69</v>
      </c>
      <c r="R12" s="617">
        <v>69.8</v>
      </c>
      <c r="S12" s="617">
        <v>15.1</v>
      </c>
      <c r="T12" s="617">
        <v>29.6</v>
      </c>
      <c r="U12" s="619">
        <v>1.75</v>
      </c>
      <c r="V12" s="670">
        <v>27.1</v>
      </c>
      <c r="W12" s="126">
        <v>7.89</v>
      </c>
      <c r="X12" s="619">
        <v>2.6</v>
      </c>
      <c r="Y12" s="619">
        <v>1.63</v>
      </c>
      <c r="Z12" s="619">
        <v>3.11</v>
      </c>
      <c r="AA12" s="262">
        <v>1</v>
      </c>
      <c r="AB12" s="126">
        <v>1</v>
      </c>
      <c r="AC12" s="28">
        <v>1</v>
      </c>
      <c r="AD12" s="129">
        <v>1</v>
      </c>
      <c r="AE12" s="648" t="s">
        <v>2648</v>
      </c>
      <c r="AF12" s="87"/>
      <c r="AG12" s="87"/>
    </row>
    <row r="13" spans="1:79" s="130" customFormat="1" ht="13.5" customHeight="1">
      <c r="A13" s="671" t="s">
        <v>1093</v>
      </c>
      <c r="B13" s="649">
        <v>22.5</v>
      </c>
      <c r="C13" s="133">
        <v>152</v>
      </c>
      <c r="D13" s="134">
        <v>74</v>
      </c>
      <c r="E13" s="134">
        <v>8</v>
      </c>
      <c r="F13" s="134">
        <v>12.1</v>
      </c>
      <c r="G13" s="126">
        <v>89</v>
      </c>
      <c r="H13" s="620">
        <v>28.6</v>
      </c>
      <c r="I13" s="665">
        <v>0.57</v>
      </c>
      <c r="J13" s="619">
        <v>25.42</v>
      </c>
      <c r="K13" s="128" t="s">
        <v>1709</v>
      </c>
      <c r="L13" s="649">
        <v>15.1</v>
      </c>
      <c r="M13" s="126">
        <v>1033</v>
      </c>
      <c r="N13" s="126">
        <v>135.9</v>
      </c>
      <c r="O13" s="618">
        <v>162</v>
      </c>
      <c r="P13" s="126">
        <v>6.01</v>
      </c>
      <c r="Q13" s="620">
        <v>13.42</v>
      </c>
      <c r="R13" s="618">
        <v>134</v>
      </c>
      <c r="S13" s="617">
        <v>25.8</v>
      </c>
      <c r="T13" s="617">
        <v>49.7</v>
      </c>
      <c r="U13" s="619">
        <v>2.16</v>
      </c>
      <c r="V13" s="670">
        <v>31.8</v>
      </c>
      <c r="W13" s="617">
        <v>14</v>
      </c>
      <c r="X13" s="126">
        <v>4.66</v>
      </c>
      <c r="Y13" s="619">
        <v>2.18</v>
      </c>
      <c r="Z13" s="619">
        <v>4.21</v>
      </c>
      <c r="AA13" s="262">
        <v>1</v>
      </c>
      <c r="AB13" s="126">
        <v>1</v>
      </c>
      <c r="AC13" s="28">
        <v>1</v>
      </c>
      <c r="AD13" s="129">
        <v>1</v>
      </c>
      <c r="AE13" s="650" t="s">
        <v>2648</v>
      </c>
      <c r="AF13" s="261"/>
      <c r="AG13" s="261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Y13" s="263"/>
      <c r="BZ13" s="263"/>
      <c r="CA13" s="263"/>
    </row>
    <row r="14" spans="1:79" s="130" customFormat="1" ht="13.5" customHeight="1">
      <c r="A14" s="671" t="s">
        <v>1094</v>
      </c>
      <c r="B14" s="649">
        <v>22.8</v>
      </c>
      <c r="C14" s="133">
        <v>152</v>
      </c>
      <c r="D14" s="134">
        <v>88</v>
      </c>
      <c r="E14" s="134">
        <v>8.6</v>
      </c>
      <c r="F14" s="134">
        <v>9.8</v>
      </c>
      <c r="G14" s="126">
        <v>91.7</v>
      </c>
      <c r="H14" s="620">
        <v>29</v>
      </c>
      <c r="I14" s="665">
        <v>0.62</v>
      </c>
      <c r="J14" s="619">
        <v>27.36</v>
      </c>
      <c r="K14" s="147" t="s">
        <v>1710</v>
      </c>
      <c r="L14" s="649">
        <v>15.3</v>
      </c>
      <c r="M14" s="126">
        <v>1050</v>
      </c>
      <c r="N14" s="126">
        <v>138.2</v>
      </c>
      <c r="O14" s="618">
        <v>164</v>
      </c>
      <c r="P14" s="126">
        <v>6.01</v>
      </c>
      <c r="Q14" s="620">
        <v>14.15</v>
      </c>
      <c r="R14" s="618">
        <v>178</v>
      </c>
      <c r="S14" s="617">
        <v>27.9</v>
      </c>
      <c r="T14" s="617">
        <v>55.2</v>
      </c>
      <c r="U14" s="619">
        <v>2.48</v>
      </c>
      <c r="V14" s="670">
        <v>30.8</v>
      </c>
      <c r="W14" s="617">
        <v>12.9</v>
      </c>
      <c r="X14" s="126">
        <v>6.58</v>
      </c>
      <c r="Y14" s="619">
        <v>2.31</v>
      </c>
      <c r="Z14" s="619">
        <v>4.54</v>
      </c>
      <c r="AA14" s="262">
        <v>1</v>
      </c>
      <c r="AB14" s="126">
        <v>1</v>
      </c>
      <c r="AC14" s="28">
        <v>1</v>
      </c>
      <c r="AD14" s="129">
        <v>1</v>
      </c>
      <c r="AE14" s="650" t="s">
        <v>2648</v>
      </c>
      <c r="AF14" s="261"/>
      <c r="AG14" s="261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Y14" s="263"/>
      <c r="BZ14" s="263"/>
      <c r="CA14" s="263"/>
    </row>
    <row r="15" spans="1:79" s="130" customFormat="1" ht="13.5" customHeight="1">
      <c r="A15" s="671" t="s">
        <v>1095</v>
      </c>
      <c r="B15" s="649">
        <v>24.3</v>
      </c>
      <c r="C15" s="133">
        <v>152</v>
      </c>
      <c r="D15" s="134">
        <v>76</v>
      </c>
      <c r="E15" s="134">
        <v>9.5</v>
      </c>
      <c r="F15" s="134">
        <v>12.1</v>
      </c>
      <c r="G15" s="126">
        <v>88.2</v>
      </c>
      <c r="H15" s="620">
        <v>30.9</v>
      </c>
      <c r="I15" s="665">
        <v>0.57</v>
      </c>
      <c r="J15" s="619">
        <v>23.68</v>
      </c>
      <c r="K15" s="147" t="s">
        <v>1708</v>
      </c>
      <c r="L15" s="649">
        <v>16.3</v>
      </c>
      <c r="M15" s="126">
        <v>1081</v>
      </c>
      <c r="N15" s="126">
        <v>142.2</v>
      </c>
      <c r="O15" s="618">
        <v>171</v>
      </c>
      <c r="P15" s="126">
        <v>5.91</v>
      </c>
      <c r="Q15" s="620">
        <v>15.53</v>
      </c>
      <c r="R15" s="618">
        <v>147</v>
      </c>
      <c r="S15" s="617">
        <v>27.2</v>
      </c>
      <c r="T15" s="617">
        <v>53.3</v>
      </c>
      <c r="U15" s="619">
        <v>2.17</v>
      </c>
      <c r="V15" s="670">
        <v>33.5</v>
      </c>
      <c r="W15" s="617">
        <v>17.1</v>
      </c>
      <c r="X15" s="126">
        <v>5.18</v>
      </c>
      <c r="Y15" s="619">
        <v>2.17</v>
      </c>
      <c r="Z15" s="619">
        <v>4.11</v>
      </c>
      <c r="AA15" s="262">
        <v>1</v>
      </c>
      <c r="AB15" s="126">
        <v>1</v>
      </c>
      <c r="AC15" s="28">
        <v>1</v>
      </c>
      <c r="AD15" s="129">
        <v>1</v>
      </c>
      <c r="AE15" s="650" t="s">
        <v>2648</v>
      </c>
      <c r="AF15" s="261"/>
      <c r="AG15" s="261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Y15" s="263"/>
      <c r="BZ15" s="263"/>
      <c r="CA15" s="263"/>
    </row>
    <row r="16" spans="1:79" s="130" customFormat="1" ht="13.5" customHeight="1">
      <c r="A16" s="671" t="s">
        <v>1096</v>
      </c>
      <c r="B16" s="649">
        <v>26.8</v>
      </c>
      <c r="C16" s="133">
        <v>152</v>
      </c>
      <c r="D16" s="134">
        <v>88</v>
      </c>
      <c r="E16" s="134">
        <v>9.6</v>
      </c>
      <c r="F16" s="134">
        <v>12.1</v>
      </c>
      <c r="G16" s="126">
        <v>85.4</v>
      </c>
      <c r="H16" s="620">
        <v>34.1</v>
      </c>
      <c r="I16" s="665">
        <v>0.62</v>
      </c>
      <c r="J16" s="619">
        <v>23.28</v>
      </c>
      <c r="K16" s="147" t="s">
        <v>1590</v>
      </c>
      <c r="L16" s="649">
        <v>18</v>
      </c>
      <c r="M16" s="126">
        <v>1223</v>
      </c>
      <c r="N16" s="126">
        <v>160.9</v>
      </c>
      <c r="O16" s="618">
        <v>192</v>
      </c>
      <c r="P16" s="126">
        <v>5.99</v>
      </c>
      <c r="Q16" s="620">
        <v>15.84</v>
      </c>
      <c r="R16" s="618">
        <v>219</v>
      </c>
      <c r="S16" s="617">
        <v>35.4</v>
      </c>
      <c r="T16" s="617">
        <v>68.7</v>
      </c>
      <c r="U16" s="619">
        <v>2.54</v>
      </c>
      <c r="V16" s="670">
        <v>34.6</v>
      </c>
      <c r="W16" s="617">
        <v>19.7</v>
      </c>
      <c r="X16" s="619">
        <v>7.7</v>
      </c>
      <c r="Y16" s="619">
        <v>2.53</v>
      </c>
      <c r="Z16" s="619">
        <v>4.88</v>
      </c>
      <c r="AA16" s="262">
        <v>1</v>
      </c>
      <c r="AB16" s="126">
        <v>1</v>
      </c>
      <c r="AC16" s="28">
        <v>1</v>
      </c>
      <c r="AD16" s="129">
        <v>1</v>
      </c>
      <c r="AE16" s="650" t="s">
        <v>2648</v>
      </c>
      <c r="AF16" s="261"/>
      <c r="AG16" s="261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Y16" s="263"/>
      <c r="BZ16" s="263"/>
      <c r="CA16" s="263"/>
    </row>
    <row r="17" spans="1:79" s="130" customFormat="1" ht="13.5" customHeight="1">
      <c r="A17" s="671" t="s">
        <v>1097</v>
      </c>
      <c r="B17" s="649">
        <v>28.4</v>
      </c>
      <c r="C17" s="133">
        <v>178</v>
      </c>
      <c r="D17" s="134">
        <v>87</v>
      </c>
      <c r="E17" s="134">
        <v>8.9</v>
      </c>
      <c r="F17" s="134">
        <v>12.7</v>
      </c>
      <c r="G17" s="126">
        <v>110</v>
      </c>
      <c r="H17" s="620">
        <v>36.2</v>
      </c>
      <c r="I17" s="665">
        <v>0.67</v>
      </c>
      <c r="J17" s="619">
        <v>23.63</v>
      </c>
      <c r="K17" s="147" t="s">
        <v>1711</v>
      </c>
      <c r="L17" s="649">
        <v>19.1</v>
      </c>
      <c r="M17" s="126">
        <v>1797</v>
      </c>
      <c r="N17" s="126">
        <v>201.9</v>
      </c>
      <c r="O17" s="618">
        <v>239</v>
      </c>
      <c r="P17" s="126">
        <v>7.05</v>
      </c>
      <c r="Q17" s="620">
        <v>17.26</v>
      </c>
      <c r="R17" s="618">
        <v>230</v>
      </c>
      <c r="S17" s="617">
        <v>37.4</v>
      </c>
      <c r="T17" s="617">
        <v>72.2</v>
      </c>
      <c r="U17" s="619">
        <v>2.52</v>
      </c>
      <c r="V17" s="670">
        <v>34.5</v>
      </c>
      <c r="W17" s="617">
        <v>20.2</v>
      </c>
      <c r="X17" s="126">
        <v>11.2</v>
      </c>
      <c r="Y17" s="619">
        <v>2.46</v>
      </c>
      <c r="Z17" s="619">
        <v>4.81</v>
      </c>
      <c r="AA17" s="262">
        <v>1</v>
      </c>
      <c r="AB17" s="126">
        <v>1</v>
      </c>
      <c r="AC17" s="28">
        <v>1</v>
      </c>
      <c r="AD17" s="129">
        <v>1</v>
      </c>
      <c r="AE17" s="650" t="s">
        <v>2648</v>
      </c>
      <c r="AF17" s="261"/>
      <c r="AG17" s="261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Y17" s="263"/>
      <c r="BZ17" s="263"/>
      <c r="CA17" s="263"/>
    </row>
    <row r="18" spans="1:79" s="130" customFormat="1" ht="13.5" customHeight="1">
      <c r="A18" s="671" t="s">
        <v>1098</v>
      </c>
      <c r="B18" s="649">
        <v>33.8</v>
      </c>
      <c r="C18" s="133">
        <v>178</v>
      </c>
      <c r="D18" s="134">
        <v>91</v>
      </c>
      <c r="E18" s="134">
        <v>12.8</v>
      </c>
      <c r="F18" s="134">
        <v>12.7</v>
      </c>
      <c r="G18" s="126">
        <v>109</v>
      </c>
      <c r="H18" s="620">
        <v>43</v>
      </c>
      <c r="I18" s="665">
        <v>0.68</v>
      </c>
      <c r="J18" s="619">
        <v>20.12</v>
      </c>
      <c r="K18" s="147" t="s">
        <v>1712</v>
      </c>
      <c r="L18" s="649">
        <v>22.7</v>
      </c>
      <c r="M18" s="126">
        <v>1973</v>
      </c>
      <c r="N18" s="126">
        <v>221.7</v>
      </c>
      <c r="O18" s="618">
        <v>271</v>
      </c>
      <c r="P18" s="126">
        <v>6.77</v>
      </c>
      <c r="Q18" s="620">
        <v>23.67</v>
      </c>
      <c r="R18" s="618">
        <v>271</v>
      </c>
      <c r="S18" s="617">
        <v>40.8</v>
      </c>
      <c r="T18" s="617">
        <v>80.9</v>
      </c>
      <c r="U18" s="619">
        <v>2.51</v>
      </c>
      <c r="V18" s="670">
        <v>38.7</v>
      </c>
      <c r="W18" s="617">
        <v>32.9</v>
      </c>
      <c r="X18" s="617">
        <v>13.6</v>
      </c>
      <c r="Y18" s="619">
        <v>2.42</v>
      </c>
      <c r="Z18" s="619">
        <v>4.47</v>
      </c>
      <c r="AA18" s="262">
        <v>1</v>
      </c>
      <c r="AB18" s="126">
        <v>1</v>
      </c>
      <c r="AC18" s="28">
        <v>1</v>
      </c>
      <c r="AD18" s="129">
        <v>1</v>
      </c>
      <c r="AE18" s="650" t="s">
        <v>2648</v>
      </c>
      <c r="AF18" s="261"/>
      <c r="AG18" s="261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Y18" s="263"/>
      <c r="BZ18" s="263"/>
      <c r="CA18" s="263"/>
    </row>
    <row r="19" spans="1:79" s="130" customFormat="1" ht="13.5" customHeight="1">
      <c r="A19" s="671" t="s">
        <v>1099</v>
      </c>
      <c r="B19" s="649">
        <v>12.6</v>
      </c>
      <c r="C19" s="133">
        <v>203</v>
      </c>
      <c r="D19" s="134">
        <v>47</v>
      </c>
      <c r="E19" s="134">
        <v>4.5</v>
      </c>
      <c r="F19" s="134">
        <v>7.9</v>
      </c>
      <c r="G19" s="126">
        <v>162</v>
      </c>
      <c r="H19" s="620">
        <v>16.1</v>
      </c>
      <c r="I19" s="665">
        <v>0.58</v>
      </c>
      <c r="J19" s="619">
        <v>45.69</v>
      </c>
      <c r="K19" s="147" t="s">
        <v>1591</v>
      </c>
      <c r="L19" s="649">
        <v>8.5</v>
      </c>
      <c r="M19" s="126">
        <v>971.2</v>
      </c>
      <c r="N19" s="126">
        <v>95.69</v>
      </c>
      <c r="O19" s="618">
        <v>115</v>
      </c>
      <c r="P19" s="126">
        <v>7.77</v>
      </c>
      <c r="Q19" s="620">
        <v>9.74</v>
      </c>
      <c r="R19" s="617">
        <v>27.1</v>
      </c>
      <c r="S19" s="619">
        <v>7.53</v>
      </c>
      <c r="T19" s="617">
        <v>14.5</v>
      </c>
      <c r="U19" s="619">
        <v>1.3</v>
      </c>
      <c r="V19" s="670">
        <v>20</v>
      </c>
      <c r="W19" s="619">
        <v>2.54</v>
      </c>
      <c r="X19" s="126">
        <v>1.89</v>
      </c>
      <c r="Y19" s="619">
        <v>1.07</v>
      </c>
      <c r="Z19" s="619">
        <v>2.19</v>
      </c>
      <c r="AA19" s="262">
        <v>1</v>
      </c>
      <c r="AB19" s="126">
        <v>1</v>
      </c>
      <c r="AC19" s="28">
        <v>2</v>
      </c>
      <c r="AD19" s="129">
        <v>4</v>
      </c>
      <c r="AE19" s="650" t="s">
        <v>2648</v>
      </c>
      <c r="AF19" s="261"/>
      <c r="AG19" s="261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Y19" s="263"/>
      <c r="BZ19" s="263"/>
      <c r="CA19" s="263"/>
    </row>
    <row r="20" spans="1:79" s="130" customFormat="1" ht="13.5" customHeight="1">
      <c r="A20" s="671" t="s">
        <v>1100</v>
      </c>
      <c r="B20" s="649">
        <v>27.8</v>
      </c>
      <c r="C20" s="133">
        <v>203</v>
      </c>
      <c r="D20" s="134">
        <v>75</v>
      </c>
      <c r="E20" s="134">
        <v>9</v>
      </c>
      <c r="F20" s="134">
        <v>12.7</v>
      </c>
      <c r="G20" s="126">
        <v>140</v>
      </c>
      <c r="H20" s="620">
        <v>35.5</v>
      </c>
      <c r="I20" s="665">
        <v>0.68</v>
      </c>
      <c r="J20" s="619">
        <v>24.29</v>
      </c>
      <c r="K20" s="147" t="s">
        <v>1713</v>
      </c>
      <c r="L20" s="649">
        <v>18.7</v>
      </c>
      <c r="M20" s="126">
        <v>2171</v>
      </c>
      <c r="N20" s="126">
        <v>213.9</v>
      </c>
      <c r="O20" s="618">
        <v>258</v>
      </c>
      <c r="P20" s="126">
        <v>7.83</v>
      </c>
      <c r="Q20" s="620">
        <v>19.35</v>
      </c>
      <c r="R20" s="618">
        <v>160</v>
      </c>
      <c r="S20" s="617">
        <v>29.3</v>
      </c>
      <c r="T20" s="617">
        <v>56.8</v>
      </c>
      <c r="U20" s="619">
        <v>2.13</v>
      </c>
      <c r="V20" s="670">
        <v>33.1</v>
      </c>
      <c r="W20" s="617">
        <v>17.9</v>
      </c>
      <c r="X20" s="617">
        <v>10.4</v>
      </c>
      <c r="Y20" s="619">
        <v>1.99</v>
      </c>
      <c r="Z20" s="619">
        <v>3.84</v>
      </c>
      <c r="AA20" s="262">
        <v>1</v>
      </c>
      <c r="AB20" s="126">
        <v>1</v>
      </c>
      <c r="AC20" s="28">
        <v>1</v>
      </c>
      <c r="AD20" s="129">
        <v>1</v>
      </c>
      <c r="AE20" s="650" t="s">
        <v>2648</v>
      </c>
      <c r="AF20" s="261"/>
      <c r="AG20" s="261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Y20" s="263"/>
      <c r="BZ20" s="263"/>
      <c r="CA20" s="263"/>
    </row>
    <row r="21" spans="1:79" s="130" customFormat="1" ht="13.5" customHeight="1">
      <c r="A21" s="671" t="s">
        <v>1101</v>
      </c>
      <c r="B21" s="649">
        <v>29.8</v>
      </c>
      <c r="C21" s="133">
        <v>203</v>
      </c>
      <c r="D21" s="134">
        <v>76</v>
      </c>
      <c r="E21" s="134">
        <v>10.2</v>
      </c>
      <c r="F21" s="134">
        <v>12.7</v>
      </c>
      <c r="G21" s="126">
        <v>136</v>
      </c>
      <c r="H21" s="620">
        <v>37.9</v>
      </c>
      <c r="I21" s="665">
        <v>0.68</v>
      </c>
      <c r="J21" s="619">
        <v>22.71</v>
      </c>
      <c r="K21" s="147" t="s">
        <v>1698</v>
      </c>
      <c r="L21" s="649">
        <v>20</v>
      </c>
      <c r="M21" s="126">
        <v>2261</v>
      </c>
      <c r="N21" s="126">
        <v>222.7</v>
      </c>
      <c r="O21" s="618">
        <v>271</v>
      </c>
      <c r="P21" s="126">
        <v>7.72</v>
      </c>
      <c r="Q21" s="620">
        <v>21.86</v>
      </c>
      <c r="R21" s="618">
        <v>167</v>
      </c>
      <c r="S21" s="617">
        <v>29.8</v>
      </c>
      <c r="T21" s="617">
        <v>58.7</v>
      </c>
      <c r="U21" s="619">
        <v>2.1</v>
      </c>
      <c r="V21" s="670">
        <v>35.2</v>
      </c>
      <c r="W21" s="617">
        <v>22.3</v>
      </c>
      <c r="X21" s="617">
        <v>11.2</v>
      </c>
      <c r="Y21" s="619">
        <v>1.97</v>
      </c>
      <c r="Z21" s="619">
        <v>3.69</v>
      </c>
      <c r="AA21" s="262">
        <v>1</v>
      </c>
      <c r="AB21" s="126">
        <v>1</v>
      </c>
      <c r="AC21" s="28">
        <v>1</v>
      </c>
      <c r="AD21" s="129">
        <v>1</v>
      </c>
      <c r="AE21" s="650" t="s">
        <v>2648</v>
      </c>
      <c r="AF21" s="261"/>
      <c r="AG21" s="261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Y21" s="263"/>
      <c r="BZ21" s="263"/>
      <c r="CA21" s="263"/>
    </row>
    <row r="22" spans="1:79" s="130" customFormat="1" ht="13.5" customHeight="1">
      <c r="A22" s="671" t="s">
        <v>1102</v>
      </c>
      <c r="B22" s="649">
        <v>31.8</v>
      </c>
      <c r="C22" s="133">
        <v>203</v>
      </c>
      <c r="D22" s="134">
        <v>87</v>
      </c>
      <c r="E22" s="134">
        <v>9.5</v>
      </c>
      <c r="F22" s="134">
        <v>13.3</v>
      </c>
      <c r="G22" s="126">
        <v>132</v>
      </c>
      <c r="H22" s="620">
        <v>40.5</v>
      </c>
      <c r="I22" s="665">
        <v>0.72</v>
      </c>
      <c r="J22" s="619">
        <v>22.66</v>
      </c>
      <c r="K22" s="147" t="s">
        <v>1714</v>
      </c>
      <c r="L22" s="649">
        <v>21.4</v>
      </c>
      <c r="M22" s="126">
        <v>2555</v>
      </c>
      <c r="N22" s="126">
        <v>251.7</v>
      </c>
      <c r="O22" s="618">
        <v>300</v>
      </c>
      <c r="P22" s="126">
        <v>7.94</v>
      </c>
      <c r="Q22" s="620">
        <v>20.8</v>
      </c>
      <c r="R22" s="618">
        <v>251</v>
      </c>
      <c r="S22" s="617">
        <v>40</v>
      </c>
      <c r="T22" s="617">
        <v>78</v>
      </c>
      <c r="U22" s="619">
        <v>2.49</v>
      </c>
      <c r="V22" s="670">
        <v>36.1</v>
      </c>
      <c r="W22" s="617">
        <v>24.5</v>
      </c>
      <c r="X22" s="617">
        <v>16.2</v>
      </c>
      <c r="Y22" s="619">
        <v>2.36</v>
      </c>
      <c r="Z22" s="619">
        <v>4.61</v>
      </c>
      <c r="AA22" s="262">
        <v>1</v>
      </c>
      <c r="AB22" s="126">
        <v>1</v>
      </c>
      <c r="AC22" s="28">
        <v>1</v>
      </c>
      <c r="AD22" s="129">
        <v>1</v>
      </c>
      <c r="AE22" s="650" t="s">
        <v>2648</v>
      </c>
      <c r="AF22" s="261"/>
      <c r="AG22" s="261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Y22" s="263"/>
      <c r="BZ22" s="263"/>
      <c r="CA22" s="263"/>
    </row>
    <row r="23" spans="1:79" s="130" customFormat="1" ht="13.5" customHeight="1">
      <c r="A23" s="671" t="s">
        <v>1103</v>
      </c>
      <c r="B23" s="649">
        <v>33.9</v>
      </c>
      <c r="C23" s="133">
        <v>203</v>
      </c>
      <c r="D23" s="134">
        <v>88</v>
      </c>
      <c r="E23" s="134">
        <v>10.8</v>
      </c>
      <c r="F23" s="134">
        <v>13.3</v>
      </c>
      <c r="G23" s="126">
        <v>130</v>
      </c>
      <c r="H23" s="620">
        <v>43.2</v>
      </c>
      <c r="I23" s="665">
        <v>0.72</v>
      </c>
      <c r="J23" s="619">
        <v>21.3</v>
      </c>
      <c r="K23" s="147" t="s">
        <v>1715</v>
      </c>
      <c r="L23" s="649">
        <v>22.8</v>
      </c>
      <c r="M23" s="126">
        <v>2645</v>
      </c>
      <c r="N23" s="126">
        <v>260.6</v>
      </c>
      <c r="O23" s="618">
        <v>314</v>
      </c>
      <c r="P23" s="126">
        <v>7.83</v>
      </c>
      <c r="Q23" s="620">
        <v>23.43</v>
      </c>
      <c r="R23" s="618">
        <v>262</v>
      </c>
      <c r="S23" s="617">
        <v>40.7</v>
      </c>
      <c r="T23" s="126">
        <v>80.3</v>
      </c>
      <c r="U23" s="619">
        <v>2.46</v>
      </c>
      <c r="V23" s="670">
        <v>38.1</v>
      </c>
      <c r="W23" s="617">
        <v>29.8</v>
      </c>
      <c r="X23" s="617">
        <v>17.3</v>
      </c>
      <c r="Y23" s="619">
        <v>2.33</v>
      </c>
      <c r="Z23" s="619">
        <v>4.44</v>
      </c>
      <c r="AA23" s="262">
        <v>1</v>
      </c>
      <c r="AB23" s="126">
        <v>1</v>
      </c>
      <c r="AC23" s="28">
        <v>1</v>
      </c>
      <c r="AD23" s="129">
        <v>1</v>
      </c>
      <c r="AE23" s="650" t="s">
        <v>2648</v>
      </c>
      <c r="AF23" s="261"/>
      <c r="AG23" s="261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Y23" s="263"/>
      <c r="BZ23" s="263"/>
      <c r="CA23" s="263"/>
    </row>
    <row r="24" spans="1:79" s="130" customFormat="1" ht="13.5" customHeight="1">
      <c r="A24" s="671" t="s">
        <v>2250</v>
      </c>
      <c r="B24" s="649">
        <v>35.6</v>
      </c>
      <c r="C24" s="133">
        <v>229</v>
      </c>
      <c r="D24" s="134">
        <v>87</v>
      </c>
      <c r="E24" s="134">
        <v>10.2</v>
      </c>
      <c r="F24" s="134">
        <v>14</v>
      </c>
      <c r="G24" s="126">
        <v>158</v>
      </c>
      <c r="H24" s="620">
        <v>45.3</v>
      </c>
      <c r="I24" s="665">
        <v>0.77</v>
      </c>
      <c r="J24" s="619">
        <v>21.65</v>
      </c>
      <c r="K24" s="147" t="s">
        <v>1716</v>
      </c>
      <c r="L24" s="649">
        <v>23.9</v>
      </c>
      <c r="M24" s="126">
        <v>3547</v>
      </c>
      <c r="N24" s="126">
        <v>309.8</v>
      </c>
      <c r="O24" s="618">
        <v>373</v>
      </c>
      <c r="P24" s="126">
        <v>8.84</v>
      </c>
      <c r="Q24" s="620">
        <v>24.73</v>
      </c>
      <c r="R24" s="618">
        <v>275</v>
      </c>
      <c r="S24" s="617">
        <v>43.2</v>
      </c>
      <c r="T24" s="617">
        <v>83.8</v>
      </c>
      <c r="U24" s="619">
        <v>2.46</v>
      </c>
      <c r="V24" s="670">
        <v>37.2</v>
      </c>
      <c r="W24" s="617">
        <v>28.8</v>
      </c>
      <c r="X24" s="617">
        <v>22.9</v>
      </c>
      <c r="Y24" s="619">
        <v>2.29</v>
      </c>
      <c r="Z24" s="619">
        <v>4.43</v>
      </c>
      <c r="AA24" s="262">
        <v>1</v>
      </c>
      <c r="AB24" s="126">
        <v>1</v>
      </c>
      <c r="AC24" s="28">
        <v>1</v>
      </c>
      <c r="AD24" s="129">
        <v>1</v>
      </c>
      <c r="AE24" s="650" t="s">
        <v>2648</v>
      </c>
      <c r="AF24" s="261"/>
      <c r="AG24" s="261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Y24" s="263"/>
      <c r="BZ24" s="263"/>
      <c r="CA24" s="263"/>
    </row>
    <row r="25" spans="1:79" s="130" customFormat="1" ht="13.5" customHeight="1">
      <c r="A25" s="671" t="s">
        <v>2251</v>
      </c>
      <c r="B25" s="649">
        <v>37.8</v>
      </c>
      <c r="C25" s="133">
        <v>229</v>
      </c>
      <c r="D25" s="134">
        <v>88</v>
      </c>
      <c r="E25" s="134">
        <v>11.4</v>
      </c>
      <c r="F25" s="134">
        <v>14</v>
      </c>
      <c r="G25" s="126">
        <v>155</v>
      </c>
      <c r="H25" s="620">
        <v>48.2</v>
      </c>
      <c r="I25" s="665">
        <v>0.77</v>
      </c>
      <c r="J25" s="619">
        <v>20.43</v>
      </c>
      <c r="K25" s="147" t="s">
        <v>1717</v>
      </c>
      <c r="L25" s="649">
        <v>25.4</v>
      </c>
      <c r="M25" s="126">
        <v>3670</v>
      </c>
      <c r="N25" s="126">
        <v>320.5</v>
      </c>
      <c r="O25" s="618">
        <v>389</v>
      </c>
      <c r="P25" s="126">
        <v>8.73</v>
      </c>
      <c r="Q25" s="620">
        <v>27.49</v>
      </c>
      <c r="R25" s="618">
        <v>286</v>
      </c>
      <c r="S25" s="617">
        <v>43.9</v>
      </c>
      <c r="T25" s="617">
        <v>86.3</v>
      </c>
      <c r="U25" s="619">
        <v>2.44</v>
      </c>
      <c r="V25" s="670">
        <v>39.1</v>
      </c>
      <c r="W25" s="617">
        <v>34.5</v>
      </c>
      <c r="X25" s="617">
        <v>24.2</v>
      </c>
      <c r="Y25" s="619">
        <v>2.26</v>
      </c>
      <c r="Z25" s="619">
        <v>4.28</v>
      </c>
      <c r="AA25" s="262">
        <v>1</v>
      </c>
      <c r="AB25" s="126">
        <v>1</v>
      </c>
      <c r="AC25" s="28">
        <v>1</v>
      </c>
      <c r="AD25" s="129">
        <v>1</v>
      </c>
      <c r="AE25" s="650" t="s">
        <v>2648</v>
      </c>
      <c r="AF25" s="261"/>
      <c r="AG25" s="261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Y25" s="263"/>
      <c r="BZ25" s="263"/>
      <c r="CA25" s="263"/>
    </row>
    <row r="26" spans="1:79" s="130" customFormat="1" ht="13.5" customHeight="1">
      <c r="A26" s="671" t="s">
        <v>2252</v>
      </c>
      <c r="B26" s="649">
        <v>12.5</v>
      </c>
      <c r="C26" s="133">
        <v>254</v>
      </c>
      <c r="D26" s="134">
        <v>38</v>
      </c>
      <c r="E26" s="134">
        <v>4.3</v>
      </c>
      <c r="F26" s="134">
        <v>7.1</v>
      </c>
      <c r="G26" s="126">
        <v>215</v>
      </c>
      <c r="H26" s="620">
        <v>15.9</v>
      </c>
      <c r="I26" s="665">
        <v>0.64</v>
      </c>
      <c r="J26" s="619">
        <v>51.4</v>
      </c>
      <c r="K26" s="147" t="s">
        <v>1592</v>
      </c>
      <c r="L26" s="649">
        <v>8.4</v>
      </c>
      <c r="M26" s="126">
        <v>1354</v>
      </c>
      <c r="N26" s="126">
        <v>106.6</v>
      </c>
      <c r="O26" s="618">
        <v>132</v>
      </c>
      <c r="P26" s="619">
        <v>9.2</v>
      </c>
      <c r="Q26" s="620">
        <v>11.47</v>
      </c>
      <c r="R26" s="617">
        <v>14.1</v>
      </c>
      <c r="S26" s="619">
        <v>4.59</v>
      </c>
      <c r="T26" s="619">
        <v>9.14</v>
      </c>
      <c r="U26" s="619">
        <v>0.94</v>
      </c>
      <c r="V26" s="670">
        <v>18.7</v>
      </c>
      <c r="W26" s="126">
        <v>1.95</v>
      </c>
      <c r="X26" s="619">
        <v>1.7</v>
      </c>
      <c r="Y26" s="619">
        <v>0.71</v>
      </c>
      <c r="Z26" s="619">
        <v>1.4</v>
      </c>
      <c r="AA26" s="262">
        <v>1</v>
      </c>
      <c r="AB26" s="126">
        <v>1</v>
      </c>
      <c r="AC26" s="28">
        <v>4</v>
      </c>
      <c r="AD26" s="129">
        <v>4</v>
      </c>
      <c r="AE26" s="650" t="s">
        <v>2648</v>
      </c>
      <c r="AF26" s="261"/>
      <c r="AG26" s="261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Y26" s="263"/>
      <c r="BZ26" s="263"/>
      <c r="CA26" s="263"/>
    </row>
    <row r="27" spans="1:79" s="130" customFormat="1" ht="13.5" customHeight="1">
      <c r="A27" s="671" t="s">
        <v>2253</v>
      </c>
      <c r="B27" s="649">
        <v>33</v>
      </c>
      <c r="C27" s="133">
        <v>254</v>
      </c>
      <c r="D27" s="134">
        <v>84</v>
      </c>
      <c r="E27" s="134">
        <v>7.4</v>
      </c>
      <c r="F27" s="134">
        <v>14.6</v>
      </c>
      <c r="G27" s="126">
        <v>179</v>
      </c>
      <c r="H27" s="620">
        <v>41.6</v>
      </c>
      <c r="I27" s="665">
        <v>0.81</v>
      </c>
      <c r="J27" s="619">
        <v>24.7</v>
      </c>
      <c r="K27" s="147" t="s">
        <v>1699</v>
      </c>
      <c r="L27" s="649">
        <v>22</v>
      </c>
      <c r="M27" s="126">
        <v>4310</v>
      </c>
      <c r="N27" s="126">
        <v>339.4</v>
      </c>
      <c r="O27" s="618">
        <v>397</v>
      </c>
      <c r="P27" s="126">
        <v>10.13</v>
      </c>
      <c r="Q27" s="620">
        <v>21</v>
      </c>
      <c r="R27" s="618">
        <v>255</v>
      </c>
      <c r="S27" s="617">
        <v>42.2</v>
      </c>
      <c r="T27" s="617">
        <v>81.3</v>
      </c>
      <c r="U27" s="619">
        <v>2.46</v>
      </c>
      <c r="V27" s="670">
        <v>35.9</v>
      </c>
      <c r="W27" s="617">
        <v>24.4</v>
      </c>
      <c r="X27" s="617">
        <v>25.8</v>
      </c>
      <c r="Y27" s="619">
        <v>2.3</v>
      </c>
      <c r="Z27" s="619">
        <v>4.65</v>
      </c>
      <c r="AA27" s="262">
        <v>1</v>
      </c>
      <c r="AB27" s="126">
        <v>1</v>
      </c>
      <c r="AC27" s="28">
        <v>1</v>
      </c>
      <c r="AD27" s="129">
        <v>1</v>
      </c>
      <c r="AE27" s="650" t="s">
        <v>2648</v>
      </c>
      <c r="AF27" s="261"/>
      <c r="AG27" s="261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Y27" s="263"/>
      <c r="BZ27" s="263"/>
      <c r="CA27" s="263"/>
    </row>
    <row r="28" spans="1:79" s="130" customFormat="1" ht="13.5" customHeight="1">
      <c r="A28" s="671" t="s">
        <v>2254</v>
      </c>
      <c r="B28" s="649">
        <v>37</v>
      </c>
      <c r="C28" s="133">
        <v>254</v>
      </c>
      <c r="D28" s="134">
        <v>86</v>
      </c>
      <c r="E28" s="134">
        <v>9.7</v>
      </c>
      <c r="F28" s="134">
        <v>14.6</v>
      </c>
      <c r="G28" s="126">
        <v>186</v>
      </c>
      <c r="H28" s="620">
        <v>47.4</v>
      </c>
      <c r="I28" s="665">
        <v>0.82</v>
      </c>
      <c r="J28" s="619">
        <v>22.09</v>
      </c>
      <c r="K28" s="147" t="s">
        <v>1700</v>
      </c>
      <c r="L28" s="649">
        <v>25</v>
      </c>
      <c r="M28" s="126">
        <v>4543</v>
      </c>
      <c r="N28" s="126">
        <v>357.7</v>
      </c>
      <c r="O28" s="618">
        <v>430</v>
      </c>
      <c r="P28" s="126">
        <v>9.81</v>
      </c>
      <c r="Q28" s="620">
        <v>25.76</v>
      </c>
      <c r="R28" s="618">
        <v>285</v>
      </c>
      <c r="S28" s="617">
        <v>45.3</v>
      </c>
      <c r="T28" s="617">
        <v>86.5</v>
      </c>
      <c r="U28" s="619">
        <v>2.46</v>
      </c>
      <c r="V28" s="670">
        <v>36.1</v>
      </c>
      <c r="W28" s="617">
        <v>28.2</v>
      </c>
      <c r="X28" s="617">
        <v>28.9</v>
      </c>
      <c r="Y28" s="619">
        <v>2.25</v>
      </c>
      <c r="Z28" s="619">
        <v>4.42</v>
      </c>
      <c r="AA28" s="262">
        <v>1</v>
      </c>
      <c r="AB28" s="126">
        <v>1</v>
      </c>
      <c r="AC28" s="28">
        <v>1</v>
      </c>
      <c r="AD28" s="129">
        <v>1</v>
      </c>
      <c r="AE28" s="650" t="s">
        <v>2648</v>
      </c>
      <c r="AF28" s="261"/>
      <c r="AG28" s="261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Y28" s="263"/>
      <c r="BZ28" s="263"/>
      <c r="CA28" s="263"/>
    </row>
    <row r="29" spans="1:79" s="130" customFormat="1" ht="13.5" customHeight="1">
      <c r="A29" s="147" t="s">
        <v>2255</v>
      </c>
      <c r="B29" s="672">
        <v>42.4</v>
      </c>
      <c r="C29" s="133">
        <v>254</v>
      </c>
      <c r="D29" s="134">
        <v>100</v>
      </c>
      <c r="E29" s="134">
        <v>10.8</v>
      </c>
      <c r="F29" s="134">
        <v>14.6</v>
      </c>
      <c r="G29" s="126">
        <v>178</v>
      </c>
      <c r="H29" s="620">
        <v>54</v>
      </c>
      <c r="I29" s="665">
        <v>0.87</v>
      </c>
      <c r="J29" s="619">
        <v>20.51</v>
      </c>
      <c r="K29" s="147" t="s">
        <v>1718</v>
      </c>
      <c r="L29" s="672">
        <v>28.5</v>
      </c>
      <c r="M29" s="126">
        <v>5257</v>
      </c>
      <c r="N29" s="126">
        <v>414</v>
      </c>
      <c r="O29" s="618">
        <v>496</v>
      </c>
      <c r="P29" s="126">
        <v>9.87</v>
      </c>
      <c r="Q29" s="620">
        <v>29.03</v>
      </c>
      <c r="R29" s="618">
        <v>433</v>
      </c>
      <c r="S29" s="617">
        <v>59</v>
      </c>
      <c r="T29" s="618">
        <v>114</v>
      </c>
      <c r="U29" s="619">
        <v>2.83</v>
      </c>
      <c r="V29" s="670">
        <v>39.7</v>
      </c>
      <c r="W29" s="617">
        <v>38.2</v>
      </c>
      <c r="X29" s="617">
        <v>44.5</v>
      </c>
      <c r="Y29" s="619">
        <v>2.58</v>
      </c>
      <c r="Z29" s="619">
        <v>5.09</v>
      </c>
      <c r="AA29" s="262">
        <v>1</v>
      </c>
      <c r="AB29" s="126">
        <v>1</v>
      </c>
      <c r="AC29" s="28">
        <v>1</v>
      </c>
      <c r="AD29" s="129">
        <v>1</v>
      </c>
      <c r="AE29" s="650" t="s">
        <v>2648</v>
      </c>
      <c r="AF29" s="261"/>
      <c r="AG29" s="261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Y29" s="263"/>
      <c r="BZ29" s="263"/>
      <c r="CA29" s="263"/>
    </row>
    <row r="30" spans="1:34" s="130" customFormat="1" ht="13.5" customHeight="1">
      <c r="A30" s="147" t="s">
        <v>2256</v>
      </c>
      <c r="B30" s="672">
        <v>50</v>
      </c>
      <c r="C30" s="133">
        <v>254</v>
      </c>
      <c r="D30" s="134">
        <v>104</v>
      </c>
      <c r="E30" s="134">
        <v>14.6</v>
      </c>
      <c r="F30" s="134">
        <v>14.6</v>
      </c>
      <c r="G30" s="134">
        <v>178</v>
      </c>
      <c r="H30" s="655">
        <v>63.7</v>
      </c>
      <c r="I30" s="673">
        <v>0.88</v>
      </c>
      <c r="J30" s="674">
        <v>17.63</v>
      </c>
      <c r="K30" s="147" t="s">
        <v>1585</v>
      </c>
      <c r="L30" s="672">
        <v>33.6</v>
      </c>
      <c r="M30" s="126">
        <v>5750</v>
      </c>
      <c r="N30" s="126">
        <v>452.8</v>
      </c>
      <c r="O30" s="618">
        <v>558</v>
      </c>
      <c r="P30" s="126">
        <v>9.52</v>
      </c>
      <c r="Q30" s="620">
        <v>37.92</v>
      </c>
      <c r="R30" s="618">
        <v>498</v>
      </c>
      <c r="S30" s="617">
        <v>63.8</v>
      </c>
      <c r="T30" s="618">
        <v>126</v>
      </c>
      <c r="U30" s="619">
        <v>2.8</v>
      </c>
      <c r="V30" s="670">
        <v>43.3</v>
      </c>
      <c r="W30" s="617">
        <v>58</v>
      </c>
      <c r="X30" s="617">
        <v>52.7</v>
      </c>
      <c r="Y30" s="619">
        <v>2.55</v>
      </c>
      <c r="Z30" s="619">
        <v>4.74</v>
      </c>
      <c r="AA30" s="262">
        <v>1</v>
      </c>
      <c r="AB30" s="126">
        <v>1</v>
      </c>
      <c r="AC30" s="28">
        <v>1</v>
      </c>
      <c r="AD30" s="129">
        <v>1</v>
      </c>
      <c r="AE30" s="650" t="s">
        <v>2648</v>
      </c>
      <c r="AF30" s="261"/>
      <c r="AG30" s="261"/>
      <c r="AH30" s="263"/>
    </row>
    <row r="31" spans="1:34" s="130" customFormat="1" ht="13.5" customHeight="1">
      <c r="A31" s="147" t="s">
        <v>2257</v>
      </c>
      <c r="B31" s="672">
        <v>61.2</v>
      </c>
      <c r="C31" s="133">
        <v>254</v>
      </c>
      <c r="D31" s="134">
        <v>110</v>
      </c>
      <c r="E31" s="134">
        <v>20.2</v>
      </c>
      <c r="F31" s="134">
        <v>14.6</v>
      </c>
      <c r="G31" s="134">
        <v>170</v>
      </c>
      <c r="H31" s="655">
        <v>78.1</v>
      </c>
      <c r="I31" s="673">
        <v>0.89</v>
      </c>
      <c r="J31" s="674">
        <v>14.55</v>
      </c>
      <c r="K31" s="147" t="s">
        <v>1586</v>
      </c>
      <c r="L31" s="672">
        <v>41.1</v>
      </c>
      <c r="M31" s="126">
        <v>6550</v>
      </c>
      <c r="N31" s="126">
        <v>515.8</v>
      </c>
      <c r="O31" s="618">
        <v>654</v>
      </c>
      <c r="P31" s="126">
        <v>9.17</v>
      </c>
      <c r="Q31" s="620">
        <v>51.73</v>
      </c>
      <c r="R31" s="618">
        <v>582</v>
      </c>
      <c r="S31" s="617">
        <v>69.2</v>
      </c>
      <c r="T31" s="618">
        <v>146</v>
      </c>
      <c r="U31" s="619">
        <v>2.73</v>
      </c>
      <c r="V31" s="670">
        <v>51</v>
      </c>
      <c r="W31" s="618">
        <v>124</v>
      </c>
      <c r="X31" s="617">
        <v>65.2</v>
      </c>
      <c r="Y31" s="619">
        <v>2.59</v>
      </c>
      <c r="Z31" s="619">
        <v>4.32</v>
      </c>
      <c r="AA31" s="262">
        <v>1</v>
      </c>
      <c r="AB31" s="126">
        <v>1</v>
      </c>
      <c r="AC31" s="28">
        <v>1</v>
      </c>
      <c r="AD31" s="129">
        <v>1</v>
      </c>
      <c r="AE31" s="650" t="s">
        <v>2648</v>
      </c>
      <c r="AF31" s="261"/>
      <c r="AG31" s="261"/>
      <c r="AH31" s="263"/>
    </row>
    <row r="32" spans="1:34" s="130" customFormat="1" ht="13.5" customHeight="1">
      <c r="A32" s="147" t="s">
        <v>2258</v>
      </c>
      <c r="B32" s="672">
        <v>15.8</v>
      </c>
      <c r="C32" s="133">
        <v>305</v>
      </c>
      <c r="D32" s="134">
        <v>38</v>
      </c>
      <c r="E32" s="134">
        <v>4.8</v>
      </c>
      <c r="F32" s="134">
        <v>7.8</v>
      </c>
      <c r="G32" s="134">
        <v>262</v>
      </c>
      <c r="H32" s="655">
        <v>20</v>
      </c>
      <c r="I32" s="673">
        <v>0.75</v>
      </c>
      <c r="J32" s="674">
        <v>47.4</v>
      </c>
      <c r="K32" s="147" t="s">
        <v>745</v>
      </c>
      <c r="L32" s="672">
        <v>10.6</v>
      </c>
      <c r="M32" s="126">
        <v>2338</v>
      </c>
      <c r="N32" s="126">
        <v>153.3</v>
      </c>
      <c r="O32" s="618">
        <v>196</v>
      </c>
      <c r="P32" s="126">
        <v>10.78</v>
      </c>
      <c r="Q32" s="620">
        <v>15.46</v>
      </c>
      <c r="R32" s="617">
        <v>15.9</v>
      </c>
      <c r="S32" s="619">
        <v>5.08</v>
      </c>
      <c r="T32" s="617">
        <v>10.8</v>
      </c>
      <c r="U32" s="619">
        <v>0.89</v>
      </c>
      <c r="V32" s="670">
        <v>20.9</v>
      </c>
      <c r="W32" s="619">
        <v>3.2</v>
      </c>
      <c r="X32" s="126">
        <v>3.22</v>
      </c>
      <c r="Y32" s="619">
        <v>0.69</v>
      </c>
      <c r="Z32" s="619">
        <v>1.3</v>
      </c>
      <c r="AA32" s="262">
        <v>1</v>
      </c>
      <c r="AB32" s="126">
        <v>1</v>
      </c>
      <c r="AC32" s="28">
        <v>4</v>
      </c>
      <c r="AD32" s="129">
        <v>4</v>
      </c>
      <c r="AE32" s="650" t="s">
        <v>2648</v>
      </c>
      <c r="AF32" s="261"/>
      <c r="AG32" s="261"/>
      <c r="AH32" s="263"/>
    </row>
    <row r="33" spans="1:34" s="130" customFormat="1" ht="13.5" customHeight="1">
      <c r="A33" s="147" t="s">
        <v>2259</v>
      </c>
      <c r="B33" s="672">
        <v>46</v>
      </c>
      <c r="C33" s="133">
        <v>305</v>
      </c>
      <c r="D33" s="134">
        <v>93</v>
      </c>
      <c r="E33" s="134">
        <v>9.4</v>
      </c>
      <c r="F33" s="134">
        <v>17.8</v>
      </c>
      <c r="G33" s="134">
        <v>225</v>
      </c>
      <c r="H33" s="655">
        <v>58.9</v>
      </c>
      <c r="I33" s="673">
        <v>0.96</v>
      </c>
      <c r="J33" s="674">
        <v>20.95</v>
      </c>
      <c r="K33" s="147" t="s">
        <v>1701</v>
      </c>
      <c r="L33" s="672">
        <v>31</v>
      </c>
      <c r="M33" s="126">
        <v>8292</v>
      </c>
      <c r="N33" s="126">
        <v>543.7</v>
      </c>
      <c r="O33" s="618">
        <v>661</v>
      </c>
      <c r="P33" s="617">
        <v>12</v>
      </c>
      <c r="Q33" s="620">
        <v>31.37</v>
      </c>
      <c r="R33" s="618">
        <v>436</v>
      </c>
      <c r="S33" s="617">
        <v>65</v>
      </c>
      <c r="T33" s="618">
        <v>129</v>
      </c>
      <c r="U33" s="619">
        <v>2.74</v>
      </c>
      <c r="V33" s="670">
        <v>41.1</v>
      </c>
      <c r="W33" s="617">
        <v>53.4</v>
      </c>
      <c r="X33" s="617">
        <v>70.6</v>
      </c>
      <c r="Y33" s="619">
        <v>2.61</v>
      </c>
      <c r="Z33" s="619">
        <v>5.32</v>
      </c>
      <c r="AA33" s="262">
        <v>1</v>
      </c>
      <c r="AB33" s="126">
        <v>1</v>
      </c>
      <c r="AC33" s="28">
        <v>1</v>
      </c>
      <c r="AD33" s="129">
        <v>1</v>
      </c>
      <c r="AE33" s="650" t="s">
        <v>2648</v>
      </c>
      <c r="AF33" s="261"/>
      <c r="AG33" s="261"/>
      <c r="AH33" s="263"/>
    </row>
    <row r="34" spans="1:34" s="130" customFormat="1" ht="13.5" customHeight="1">
      <c r="A34" s="147" t="s">
        <v>2260</v>
      </c>
      <c r="B34" s="672">
        <v>52</v>
      </c>
      <c r="C34" s="133">
        <v>305</v>
      </c>
      <c r="D34" s="134">
        <v>96</v>
      </c>
      <c r="E34" s="134">
        <v>11.8</v>
      </c>
      <c r="F34" s="134">
        <v>17.8</v>
      </c>
      <c r="G34" s="134">
        <v>218</v>
      </c>
      <c r="H34" s="655">
        <v>66.2</v>
      </c>
      <c r="I34" s="673">
        <v>0.96</v>
      </c>
      <c r="J34" s="674">
        <v>18.52</v>
      </c>
      <c r="K34" s="147" t="s">
        <v>1702</v>
      </c>
      <c r="L34" s="672">
        <v>35</v>
      </c>
      <c r="M34" s="126">
        <v>8998</v>
      </c>
      <c r="N34" s="126">
        <v>590.1</v>
      </c>
      <c r="O34" s="618">
        <v>726</v>
      </c>
      <c r="P34" s="126">
        <v>11.67</v>
      </c>
      <c r="Q34" s="620">
        <v>39.08</v>
      </c>
      <c r="R34" s="618">
        <v>487</v>
      </c>
      <c r="S34" s="617">
        <v>68.7</v>
      </c>
      <c r="T34" s="618">
        <v>138</v>
      </c>
      <c r="U34" s="619">
        <v>2.71</v>
      </c>
      <c r="V34" s="670">
        <v>45.6</v>
      </c>
      <c r="W34" s="617">
        <v>70.1</v>
      </c>
      <c r="X34" s="617">
        <v>82.1</v>
      </c>
      <c r="Y34" s="619">
        <v>2.55</v>
      </c>
      <c r="Z34" s="619">
        <v>5</v>
      </c>
      <c r="AA34" s="262">
        <v>1</v>
      </c>
      <c r="AB34" s="126">
        <v>1</v>
      </c>
      <c r="AC34" s="28">
        <v>1</v>
      </c>
      <c r="AD34" s="129">
        <v>1</v>
      </c>
      <c r="AE34" s="650" t="s">
        <v>2648</v>
      </c>
      <c r="AF34" s="261"/>
      <c r="AG34" s="261"/>
      <c r="AH34" s="263"/>
    </row>
    <row r="35" spans="1:34" s="130" customFormat="1" ht="13.5" customHeight="1">
      <c r="A35" s="147" t="s">
        <v>2261</v>
      </c>
      <c r="B35" s="672">
        <v>60</v>
      </c>
      <c r="C35" s="133">
        <v>305</v>
      </c>
      <c r="D35" s="134">
        <v>98</v>
      </c>
      <c r="E35" s="134">
        <v>15</v>
      </c>
      <c r="F35" s="134">
        <v>17.8</v>
      </c>
      <c r="G35" s="134">
        <v>214</v>
      </c>
      <c r="H35" s="655">
        <v>76.1</v>
      </c>
      <c r="I35" s="673">
        <v>0.96</v>
      </c>
      <c r="J35" s="674">
        <v>16.17</v>
      </c>
      <c r="K35" s="147" t="s">
        <v>1703</v>
      </c>
      <c r="L35" s="672">
        <v>40</v>
      </c>
      <c r="M35" s="126">
        <v>9732</v>
      </c>
      <c r="N35" s="126">
        <v>638.2</v>
      </c>
      <c r="O35" s="618">
        <v>798</v>
      </c>
      <c r="P35" s="126">
        <v>11.33</v>
      </c>
      <c r="Q35" s="620">
        <v>48.71</v>
      </c>
      <c r="R35" s="618">
        <v>526</v>
      </c>
      <c r="S35" s="617">
        <v>71.5</v>
      </c>
      <c r="T35" s="618">
        <v>146</v>
      </c>
      <c r="U35" s="619">
        <v>2.63</v>
      </c>
      <c r="V35" s="670">
        <v>49.9</v>
      </c>
      <c r="W35" s="617">
        <v>97.7</v>
      </c>
      <c r="X35" s="617">
        <v>91.5</v>
      </c>
      <c r="Y35" s="619">
        <v>2.48</v>
      </c>
      <c r="Z35" s="619">
        <v>4.57</v>
      </c>
      <c r="AA35" s="262">
        <v>1</v>
      </c>
      <c r="AB35" s="126">
        <v>1</v>
      </c>
      <c r="AC35" s="28">
        <v>1</v>
      </c>
      <c r="AD35" s="129">
        <v>1</v>
      </c>
      <c r="AE35" s="650" t="s">
        <v>2648</v>
      </c>
      <c r="AF35" s="261"/>
      <c r="AG35" s="261"/>
      <c r="AH35" s="263"/>
    </row>
    <row r="36" spans="1:34" s="130" customFormat="1" ht="13.5" customHeight="1">
      <c r="A36" s="147" t="s">
        <v>2262</v>
      </c>
      <c r="B36" s="672">
        <v>67</v>
      </c>
      <c r="C36" s="133">
        <v>305</v>
      </c>
      <c r="D36" s="134">
        <v>102</v>
      </c>
      <c r="E36" s="134">
        <v>18</v>
      </c>
      <c r="F36" s="134">
        <v>17.8</v>
      </c>
      <c r="G36" s="134">
        <v>214</v>
      </c>
      <c r="H36" s="655">
        <v>85.02</v>
      </c>
      <c r="I36" s="673">
        <v>0.97</v>
      </c>
      <c r="J36" s="674">
        <v>14.53</v>
      </c>
      <c r="K36" s="147" t="s">
        <v>1704</v>
      </c>
      <c r="L36" s="672">
        <v>45</v>
      </c>
      <c r="M36" s="126">
        <v>10510</v>
      </c>
      <c r="N36" s="126">
        <v>689</v>
      </c>
      <c r="O36" s="618">
        <v>873</v>
      </c>
      <c r="P36" s="126">
        <v>11.1</v>
      </c>
      <c r="Q36" s="620">
        <v>57.4</v>
      </c>
      <c r="R36" s="618">
        <v>597</v>
      </c>
      <c r="S36" s="617">
        <v>77.5</v>
      </c>
      <c r="T36" s="618">
        <v>161</v>
      </c>
      <c r="U36" s="619">
        <v>2.65</v>
      </c>
      <c r="V36" s="670">
        <v>52.9</v>
      </c>
      <c r="W36" s="618">
        <v>131</v>
      </c>
      <c r="X36" s="618">
        <v>105</v>
      </c>
      <c r="Y36" s="619">
        <v>2.53</v>
      </c>
      <c r="Z36" s="619">
        <v>4.41</v>
      </c>
      <c r="AA36" s="262">
        <v>1</v>
      </c>
      <c r="AB36" s="126">
        <v>1</v>
      </c>
      <c r="AC36" s="28">
        <v>1</v>
      </c>
      <c r="AD36" s="129">
        <v>1</v>
      </c>
      <c r="AE36" s="650" t="s">
        <v>2648</v>
      </c>
      <c r="AF36" s="261"/>
      <c r="AG36" s="261"/>
      <c r="AH36" s="263"/>
    </row>
    <row r="37" spans="1:34" s="130" customFormat="1" ht="13.5" customHeight="1">
      <c r="A37" s="147" t="s">
        <v>2263</v>
      </c>
      <c r="B37" s="672">
        <v>74</v>
      </c>
      <c r="C37" s="133">
        <v>305</v>
      </c>
      <c r="D37" s="134">
        <v>105</v>
      </c>
      <c r="E37" s="134">
        <v>21.2</v>
      </c>
      <c r="F37" s="134">
        <v>17.8</v>
      </c>
      <c r="G37" s="134">
        <v>222</v>
      </c>
      <c r="H37" s="655">
        <v>94.8</v>
      </c>
      <c r="I37" s="673">
        <v>0.98</v>
      </c>
      <c r="J37" s="674">
        <v>13.21</v>
      </c>
      <c r="K37" s="147" t="s">
        <v>1705</v>
      </c>
      <c r="L37" s="672">
        <v>50</v>
      </c>
      <c r="M37" s="126">
        <v>11140</v>
      </c>
      <c r="N37" s="126">
        <v>730.7</v>
      </c>
      <c r="O37" s="618">
        <v>939</v>
      </c>
      <c r="P37" s="126">
        <v>10.87</v>
      </c>
      <c r="Q37" s="620">
        <v>65.89</v>
      </c>
      <c r="R37" s="618">
        <v>664</v>
      </c>
      <c r="S37" s="617">
        <v>83.5</v>
      </c>
      <c r="T37" s="126">
        <v>175</v>
      </c>
      <c r="U37" s="619">
        <v>2.65</v>
      </c>
      <c r="V37" s="670">
        <v>54</v>
      </c>
      <c r="W37" s="618">
        <v>164</v>
      </c>
      <c r="X37" s="618">
        <v>116</v>
      </c>
      <c r="Y37" s="619">
        <v>2.59</v>
      </c>
      <c r="Z37" s="619">
        <v>4.24</v>
      </c>
      <c r="AA37" s="262">
        <v>1</v>
      </c>
      <c r="AB37" s="126">
        <v>1</v>
      </c>
      <c r="AC37" s="28">
        <v>1</v>
      </c>
      <c r="AD37" s="129">
        <v>1</v>
      </c>
      <c r="AE37" s="650" t="s">
        <v>2648</v>
      </c>
      <c r="AF37" s="261"/>
      <c r="AG37" s="261"/>
      <c r="AH37" s="263"/>
    </row>
    <row r="38" spans="1:34" s="130" customFormat="1" ht="13.5" customHeight="1">
      <c r="A38" s="147" t="s">
        <v>2264</v>
      </c>
      <c r="B38" s="672">
        <v>47.3</v>
      </c>
      <c r="C38" s="133">
        <v>330</v>
      </c>
      <c r="D38" s="134">
        <v>102</v>
      </c>
      <c r="E38" s="134">
        <v>9.5</v>
      </c>
      <c r="F38" s="134">
        <v>15.5</v>
      </c>
      <c r="G38" s="134">
        <v>242</v>
      </c>
      <c r="H38" s="655">
        <v>60.3</v>
      </c>
      <c r="I38" s="673">
        <v>1.04</v>
      </c>
      <c r="J38" s="674">
        <v>21.95</v>
      </c>
      <c r="K38" s="147" t="s">
        <v>746</v>
      </c>
      <c r="L38" s="672">
        <v>31.8</v>
      </c>
      <c r="M38" s="126">
        <v>9986</v>
      </c>
      <c r="N38" s="126">
        <v>605.2</v>
      </c>
      <c r="O38" s="618">
        <v>739</v>
      </c>
      <c r="P38" s="126">
        <v>12.87</v>
      </c>
      <c r="Q38" s="620">
        <v>35.04</v>
      </c>
      <c r="R38" s="618">
        <v>500</v>
      </c>
      <c r="S38" s="617">
        <v>65.1</v>
      </c>
      <c r="T38" s="618">
        <v>136</v>
      </c>
      <c r="U38" s="619">
        <v>2.88</v>
      </c>
      <c r="V38" s="670">
        <v>42.9</v>
      </c>
      <c r="W38" s="617">
        <v>53.4</v>
      </c>
      <c r="X38" s="618">
        <v>107</v>
      </c>
      <c r="Y38" s="619">
        <v>2.58</v>
      </c>
      <c r="Z38" s="619">
        <v>5.34</v>
      </c>
      <c r="AA38" s="262">
        <v>1</v>
      </c>
      <c r="AB38" s="126">
        <v>1</v>
      </c>
      <c r="AC38" s="28">
        <v>1</v>
      </c>
      <c r="AD38" s="129">
        <v>1</v>
      </c>
      <c r="AE38" s="650" t="s">
        <v>2648</v>
      </c>
      <c r="AF38" s="261"/>
      <c r="AG38" s="261"/>
      <c r="AH38" s="263"/>
    </row>
    <row r="39" spans="1:34" s="130" customFormat="1" ht="13.5" customHeight="1">
      <c r="A39" s="147" t="s">
        <v>2265</v>
      </c>
      <c r="B39" s="672">
        <v>52</v>
      </c>
      <c r="C39" s="133">
        <v>330</v>
      </c>
      <c r="D39" s="134">
        <v>103</v>
      </c>
      <c r="E39" s="134">
        <v>11.4</v>
      </c>
      <c r="F39" s="134">
        <v>15.5</v>
      </c>
      <c r="G39" s="134">
        <v>242</v>
      </c>
      <c r="H39" s="655">
        <v>66.4</v>
      </c>
      <c r="I39" s="673">
        <v>1.04</v>
      </c>
      <c r="J39" s="674">
        <v>19.96</v>
      </c>
      <c r="K39" s="147" t="s">
        <v>747</v>
      </c>
      <c r="L39" s="672">
        <v>35</v>
      </c>
      <c r="M39" s="126">
        <v>10500</v>
      </c>
      <c r="N39" s="126">
        <v>636.1</v>
      </c>
      <c r="O39" s="618">
        <v>786</v>
      </c>
      <c r="P39" s="126">
        <v>12.58</v>
      </c>
      <c r="Q39" s="620">
        <v>41.05</v>
      </c>
      <c r="R39" s="618">
        <v>526</v>
      </c>
      <c r="S39" s="617">
        <v>67</v>
      </c>
      <c r="T39" s="618">
        <v>140</v>
      </c>
      <c r="U39" s="619">
        <v>2.82</v>
      </c>
      <c r="V39" s="670">
        <v>44.7</v>
      </c>
      <c r="W39" s="617">
        <v>64.5</v>
      </c>
      <c r="X39" s="618">
        <v>115</v>
      </c>
      <c r="Y39" s="619">
        <v>2.5</v>
      </c>
      <c r="Z39" s="619">
        <v>5.03</v>
      </c>
      <c r="AA39" s="262">
        <v>1</v>
      </c>
      <c r="AB39" s="126">
        <v>1</v>
      </c>
      <c r="AC39" s="28">
        <v>1</v>
      </c>
      <c r="AD39" s="129">
        <v>1</v>
      </c>
      <c r="AE39" s="650" t="s">
        <v>2648</v>
      </c>
      <c r="AF39" s="261"/>
      <c r="AG39" s="261"/>
      <c r="AH39" s="263"/>
    </row>
    <row r="40" spans="1:34" s="130" customFormat="1" ht="13.5" customHeight="1">
      <c r="A40" s="147" t="s">
        <v>2266</v>
      </c>
      <c r="B40" s="672">
        <v>60</v>
      </c>
      <c r="C40" s="133">
        <v>330</v>
      </c>
      <c r="D40" s="134">
        <v>106</v>
      </c>
      <c r="E40" s="134">
        <v>14.2</v>
      </c>
      <c r="F40" s="134">
        <v>15.5</v>
      </c>
      <c r="G40" s="134">
        <v>236</v>
      </c>
      <c r="H40" s="655">
        <v>76.01</v>
      </c>
      <c r="I40" s="673">
        <v>1.05</v>
      </c>
      <c r="J40" s="674">
        <v>17.48</v>
      </c>
      <c r="K40" s="147" t="s">
        <v>748</v>
      </c>
      <c r="L40" s="672">
        <v>40</v>
      </c>
      <c r="M40" s="126">
        <v>11470</v>
      </c>
      <c r="N40" s="126">
        <v>694.9</v>
      </c>
      <c r="O40" s="618">
        <v>870</v>
      </c>
      <c r="P40" s="126">
        <v>12.27</v>
      </c>
      <c r="Q40" s="620">
        <v>50.43</v>
      </c>
      <c r="R40" s="618">
        <v>576</v>
      </c>
      <c r="S40" s="617">
        <v>70.2</v>
      </c>
      <c r="T40" s="126">
        <v>150</v>
      </c>
      <c r="U40" s="619">
        <v>2.75</v>
      </c>
      <c r="V40" s="670">
        <v>49.1</v>
      </c>
      <c r="W40" s="617">
        <v>95.5</v>
      </c>
      <c r="X40" s="618">
        <v>131</v>
      </c>
      <c r="Y40" s="619">
        <v>2.45</v>
      </c>
      <c r="Z40" s="619">
        <v>4.67</v>
      </c>
      <c r="AA40" s="262">
        <v>1</v>
      </c>
      <c r="AB40" s="126">
        <v>1</v>
      </c>
      <c r="AC40" s="28">
        <v>1</v>
      </c>
      <c r="AD40" s="129">
        <v>1</v>
      </c>
      <c r="AE40" s="650" t="s">
        <v>2648</v>
      </c>
      <c r="AF40" s="261"/>
      <c r="AG40" s="261"/>
      <c r="AH40" s="263"/>
    </row>
    <row r="41" spans="1:34" s="130" customFormat="1" ht="13.5" customHeight="1">
      <c r="A41" s="147" t="s">
        <v>2267</v>
      </c>
      <c r="B41" s="672">
        <v>74</v>
      </c>
      <c r="C41" s="133">
        <v>330</v>
      </c>
      <c r="D41" s="134">
        <v>112</v>
      </c>
      <c r="E41" s="134">
        <v>20</v>
      </c>
      <c r="F41" s="134">
        <v>15.5</v>
      </c>
      <c r="G41" s="134">
        <v>247</v>
      </c>
      <c r="H41" s="655">
        <v>94.8</v>
      </c>
      <c r="I41" s="673">
        <v>1.06</v>
      </c>
      <c r="J41" s="674">
        <v>14.29</v>
      </c>
      <c r="K41" s="147" t="s">
        <v>749</v>
      </c>
      <c r="L41" s="672">
        <v>50</v>
      </c>
      <c r="M41" s="126">
        <v>12990</v>
      </c>
      <c r="N41" s="126">
        <v>787.4</v>
      </c>
      <c r="O41" s="618">
        <v>1016</v>
      </c>
      <c r="P41" s="126">
        <v>11.74</v>
      </c>
      <c r="Q41" s="620">
        <v>67.78</v>
      </c>
      <c r="R41" s="618">
        <v>708</v>
      </c>
      <c r="S41" s="617">
        <v>81</v>
      </c>
      <c r="T41" s="618">
        <v>175</v>
      </c>
      <c r="U41" s="619">
        <v>2.74</v>
      </c>
      <c r="V41" s="670">
        <v>51.7</v>
      </c>
      <c r="W41" s="618">
        <v>151</v>
      </c>
      <c r="X41" s="618">
        <v>158</v>
      </c>
      <c r="Y41" s="619">
        <v>2.52</v>
      </c>
      <c r="Z41" s="619">
        <v>4.3</v>
      </c>
      <c r="AA41" s="262">
        <v>1</v>
      </c>
      <c r="AB41" s="126">
        <v>1</v>
      </c>
      <c r="AC41" s="28">
        <v>1</v>
      </c>
      <c r="AD41" s="129">
        <v>1</v>
      </c>
      <c r="AE41" s="650" t="s">
        <v>2648</v>
      </c>
      <c r="AF41" s="261"/>
      <c r="AG41" s="261"/>
      <c r="AH41" s="263"/>
    </row>
    <row r="42" spans="1:34" s="130" customFormat="1" ht="13.5" customHeight="1">
      <c r="A42" s="147" t="s">
        <v>2268</v>
      </c>
      <c r="B42" s="672">
        <v>63.5</v>
      </c>
      <c r="C42" s="133">
        <v>457</v>
      </c>
      <c r="D42" s="134">
        <v>100</v>
      </c>
      <c r="E42" s="134">
        <v>11.4</v>
      </c>
      <c r="F42" s="134">
        <v>15.9</v>
      </c>
      <c r="G42" s="134">
        <v>366</v>
      </c>
      <c r="H42" s="655">
        <v>81.3</v>
      </c>
      <c r="I42" s="673">
        <v>1.28</v>
      </c>
      <c r="J42" s="674">
        <v>20.18</v>
      </c>
      <c r="K42" s="147" t="s">
        <v>1587</v>
      </c>
      <c r="L42" s="672">
        <v>42.7</v>
      </c>
      <c r="M42" s="126">
        <v>23040</v>
      </c>
      <c r="N42" s="126">
        <v>1008</v>
      </c>
      <c r="O42" s="618">
        <v>1263</v>
      </c>
      <c r="P42" s="126">
        <v>16.88</v>
      </c>
      <c r="Q42" s="620">
        <v>55.74</v>
      </c>
      <c r="R42" s="618">
        <v>535</v>
      </c>
      <c r="S42" s="617">
        <v>67.4</v>
      </c>
      <c r="T42" s="618">
        <v>141</v>
      </c>
      <c r="U42" s="619">
        <v>2.57</v>
      </c>
      <c r="V42" s="670">
        <v>45.6</v>
      </c>
      <c r="W42" s="126">
        <v>73.3</v>
      </c>
      <c r="X42" s="618">
        <v>237</v>
      </c>
      <c r="Y42" s="619">
        <v>2.11</v>
      </c>
      <c r="Z42" s="619">
        <v>4.23</v>
      </c>
      <c r="AA42" s="262">
        <v>1</v>
      </c>
      <c r="AB42" s="126">
        <v>1</v>
      </c>
      <c r="AC42" s="28">
        <v>1</v>
      </c>
      <c r="AD42" s="129">
        <v>3</v>
      </c>
      <c r="AE42" s="650" t="s">
        <v>2648</v>
      </c>
      <c r="AF42" s="261"/>
      <c r="AG42" s="261"/>
      <c r="AH42" s="263"/>
    </row>
    <row r="43" spans="1:34" s="130" customFormat="1" ht="13.5" customHeight="1">
      <c r="A43" s="147" t="s">
        <v>2269</v>
      </c>
      <c r="B43" s="672">
        <v>68.2</v>
      </c>
      <c r="C43" s="133">
        <v>457</v>
      </c>
      <c r="D43" s="134">
        <v>102</v>
      </c>
      <c r="E43" s="134">
        <v>12.7</v>
      </c>
      <c r="F43" s="134">
        <v>15.9</v>
      </c>
      <c r="G43" s="134">
        <v>370</v>
      </c>
      <c r="H43" s="655">
        <v>87.1</v>
      </c>
      <c r="I43" s="673">
        <v>1.29</v>
      </c>
      <c r="J43" s="674">
        <v>18.91</v>
      </c>
      <c r="K43" s="147" t="s">
        <v>1588</v>
      </c>
      <c r="L43" s="672">
        <v>45.8</v>
      </c>
      <c r="M43" s="126">
        <v>24010</v>
      </c>
      <c r="N43" s="126">
        <v>1051</v>
      </c>
      <c r="O43" s="618">
        <v>1330</v>
      </c>
      <c r="P43" s="126">
        <v>16.64</v>
      </c>
      <c r="Q43" s="620">
        <v>61.16</v>
      </c>
      <c r="R43" s="618">
        <v>576</v>
      </c>
      <c r="S43" s="617">
        <v>70.9</v>
      </c>
      <c r="T43" s="618">
        <v>149</v>
      </c>
      <c r="U43" s="619">
        <v>2.58</v>
      </c>
      <c r="V43" s="670">
        <v>45.8</v>
      </c>
      <c r="W43" s="617">
        <v>81.8</v>
      </c>
      <c r="X43" s="618">
        <v>254</v>
      </c>
      <c r="Y43" s="619">
        <v>2.12</v>
      </c>
      <c r="Z43" s="619">
        <v>4.15</v>
      </c>
      <c r="AA43" s="262">
        <v>1</v>
      </c>
      <c r="AB43" s="126">
        <v>1</v>
      </c>
      <c r="AC43" s="28">
        <v>1</v>
      </c>
      <c r="AD43" s="129">
        <v>2</v>
      </c>
      <c r="AE43" s="650" t="s">
        <v>2648</v>
      </c>
      <c r="AF43" s="261"/>
      <c r="AG43" s="261"/>
      <c r="AH43" s="263"/>
    </row>
    <row r="44" spans="1:34" s="130" customFormat="1" ht="13.5" customHeight="1">
      <c r="A44" s="147" t="s">
        <v>2270</v>
      </c>
      <c r="B44" s="672">
        <v>77.2</v>
      </c>
      <c r="C44" s="133">
        <v>457</v>
      </c>
      <c r="D44" s="134">
        <v>104</v>
      </c>
      <c r="E44" s="134">
        <v>15.2</v>
      </c>
      <c r="F44" s="134">
        <v>15.9</v>
      </c>
      <c r="G44" s="134">
        <v>366</v>
      </c>
      <c r="H44" s="655">
        <v>98.7</v>
      </c>
      <c r="I44" s="673">
        <v>1.29</v>
      </c>
      <c r="J44" s="674">
        <v>16.71</v>
      </c>
      <c r="K44" s="147" t="s">
        <v>1589</v>
      </c>
      <c r="L44" s="672">
        <v>51.9</v>
      </c>
      <c r="M44" s="126">
        <v>26090</v>
      </c>
      <c r="N44" s="126">
        <v>1142</v>
      </c>
      <c r="O44" s="618">
        <v>1463</v>
      </c>
      <c r="P44" s="126">
        <v>16.29</v>
      </c>
      <c r="Q44" s="620">
        <v>72.58</v>
      </c>
      <c r="R44" s="618">
        <v>611</v>
      </c>
      <c r="S44" s="617">
        <v>73.2</v>
      </c>
      <c r="T44" s="618">
        <v>159</v>
      </c>
      <c r="U44" s="619">
        <v>2.49</v>
      </c>
      <c r="V44" s="670">
        <v>49.4</v>
      </c>
      <c r="W44" s="618">
        <v>116</v>
      </c>
      <c r="X44" s="618">
        <v>276</v>
      </c>
      <c r="Y44" s="619">
        <v>2.1</v>
      </c>
      <c r="Z44" s="619">
        <v>3.83</v>
      </c>
      <c r="AA44" s="262">
        <v>1</v>
      </c>
      <c r="AB44" s="126">
        <v>1</v>
      </c>
      <c r="AC44" s="28">
        <v>1</v>
      </c>
      <c r="AD44" s="129">
        <v>1</v>
      </c>
      <c r="AE44" s="650" t="s">
        <v>2648</v>
      </c>
      <c r="AF44" s="261"/>
      <c r="AG44" s="261"/>
      <c r="AH44" s="263"/>
    </row>
    <row r="45" spans="1:34" s="130" customFormat="1" ht="13.5" customHeight="1">
      <c r="A45" s="147" t="s">
        <v>2271</v>
      </c>
      <c r="B45" s="672">
        <v>86</v>
      </c>
      <c r="C45" s="133">
        <v>457</v>
      </c>
      <c r="D45" s="134">
        <v>107</v>
      </c>
      <c r="E45" s="134">
        <v>17.8</v>
      </c>
      <c r="F45" s="134">
        <v>15.9</v>
      </c>
      <c r="G45" s="134">
        <v>375</v>
      </c>
      <c r="H45" s="649">
        <v>110</v>
      </c>
      <c r="I45" s="673">
        <v>1.3</v>
      </c>
      <c r="J45" s="674">
        <v>15.09</v>
      </c>
      <c r="K45" s="147" t="s">
        <v>1706</v>
      </c>
      <c r="L45" s="672">
        <v>58</v>
      </c>
      <c r="M45" s="126">
        <v>27850</v>
      </c>
      <c r="N45" s="126">
        <v>1219</v>
      </c>
      <c r="O45" s="618">
        <v>1587</v>
      </c>
      <c r="P45" s="617">
        <v>16</v>
      </c>
      <c r="Q45" s="620">
        <v>83.24</v>
      </c>
      <c r="R45" s="618">
        <v>682</v>
      </c>
      <c r="S45" s="617">
        <v>79.3</v>
      </c>
      <c r="T45" s="618">
        <v>173</v>
      </c>
      <c r="U45" s="619">
        <v>2.5</v>
      </c>
      <c r="V45" s="670">
        <v>49.3</v>
      </c>
      <c r="W45" s="618">
        <v>141</v>
      </c>
      <c r="X45" s="618">
        <v>303</v>
      </c>
      <c r="Y45" s="619">
        <v>2.14</v>
      </c>
      <c r="Z45" s="619">
        <v>3.68</v>
      </c>
      <c r="AA45" s="262">
        <v>1</v>
      </c>
      <c r="AB45" s="126">
        <v>1</v>
      </c>
      <c r="AC45" s="28">
        <v>1</v>
      </c>
      <c r="AD45" s="129">
        <v>1</v>
      </c>
      <c r="AE45" s="650" t="s">
        <v>2648</v>
      </c>
      <c r="AF45" s="261"/>
      <c r="AG45" s="261"/>
      <c r="AH45" s="263"/>
    </row>
    <row r="46" ht="13.5" customHeight="1"/>
    <row r="47" spans="1:2" ht="13.5" customHeight="1">
      <c r="A47" s="417"/>
      <c r="B47" s="322"/>
    </row>
    <row r="48" spans="1:2" ht="13.5" customHeight="1">
      <c r="A48" s="417"/>
      <c r="B48" s="323"/>
    </row>
    <row r="49" spans="1:2" ht="13.5" customHeight="1">
      <c r="A49" s="417"/>
      <c r="B49" s="323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</sheetData>
  <mergeCells count="19">
    <mergeCell ref="AE6:AE10"/>
    <mergeCell ref="AF6:AF10"/>
    <mergeCell ref="AG6:AG10"/>
    <mergeCell ref="AA6:AD6"/>
    <mergeCell ref="AA8:AB8"/>
    <mergeCell ref="AC8:AD8"/>
    <mergeCell ref="AA9:AB9"/>
    <mergeCell ref="AC9:AD9"/>
    <mergeCell ref="M5:Q5"/>
    <mergeCell ref="R5:U5"/>
    <mergeCell ref="V5:Z5"/>
    <mergeCell ref="A4:B5"/>
    <mergeCell ref="C4:G5"/>
    <mergeCell ref="H4:J5"/>
    <mergeCell ref="K4:L5"/>
    <mergeCell ref="A1:R1"/>
    <mergeCell ref="A2:S2"/>
    <mergeCell ref="A3:S3"/>
    <mergeCell ref="M4:Z4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90"/>
  <headerFooter alignWithMargins="0">
    <oddFooter>&amp;L&amp;"Helvetica,Regular"&amp;8&amp;F
&amp;D&amp;R&amp;"Helvetica,Regular"&amp;8Profilés &amp;A
Page &amp;P/&amp;N</oddFooter>
  </headerFooter>
  <colBreaks count="1" manualBreakCount="1">
    <brk id="10" max="65535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7"/>
  <sheetViews>
    <sheetView showGridLines="0" zoomScale="75" zoomScaleNormal="75" workbookViewId="0" topLeftCell="A1">
      <selection activeCell="Y5" sqref="Y5"/>
    </sheetView>
  </sheetViews>
  <sheetFormatPr defaultColWidth="9.00390625" defaultRowHeight="13.5" customHeight="1"/>
  <cols>
    <col min="1" max="1" width="13.625" style="79" customWidth="1"/>
    <col min="2" max="2" width="4.875" style="62" customWidth="1"/>
    <col min="3" max="4" width="4.25390625" style="62" customWidth="1"/>
    <col min="5" max="5" width="5.75390625" style="62" customWidth="1"/>
    <col min="6" max="9" width="5.375" style="62" bestFit="1" customWidth="1"/>
    <col min="10" max="11" width="5.875" style="62" customWidth="1"/>
    <col min="12" max="12" width="13.625" style="79" customWidth="1"/>
    <col min="13" max="13" width="4.875" style="62" customWidth="1"/>
    <col min="14" max="14" width="5.375" style="62" bestFit="1" customWidth="1"/>
    <col min="15" max="15" width="5.625" style="62" bestFit="1" customWidth="1"/>
    <col min="16" max="18" width="5.375" style="62" bestFit="1" customWidth="1"/>
    <col min="19" max="19" width="5.625" style="62" bestFit="1" customWidth="1"/>
    <col min="20" max="20" width="5.375" style="62" bestFit="1" customWidth="1"/>
    <col min="21" max="21" width="6.00390625" style="62" bestFit="1" customWidth="1"/>
    <col min="22" max="22" width="4.875" style="62" customWidth="1"/>
    <col min="23" max="23" width="5.625" style="62" customWidth="1"/>
    <col min="24" max="26" width="2.75390625" style="62" customWidth="1"/>
    <col min="27" max="27" width="5.00390625" style="22" customWidth="1"/>
    <col min="28" max="28" width="14.375" style="79" customWidth="1"/>
    <col min="29" max="29" width="4.875" style="62" customWidth="1"/>
    <col min="30" max="32" width="5.125" style="62" customWidth="1"/>
    <col min="33" max="33" width="5.00390625" style="62" customWidth="1"/>
    <col min="34" max="35" width="7.375" style="62" customWidth="1"/>
    <col min="36" max="36" width="7.375" style="22" customWidth="1"/>
    <col min="37" max="37" width="3.625" style="62" customWidth="1"/>
    <col min="38" max="38" width="4.375" style="62" customWidth="1"/>
    <col min="39" max="40" width="5.25390625" style="62" customWidth="1"/>
    <col min="41" max="41" width="2.75390625" style="62" customWidth="1"/>
    <col min="42" max="42" width="4.625" style="62" customWidth="1"/>
    <col min="43" max="43" width="3.625" style="62" customWidth="1"/>
    <col min="44" max="44" width="3.00390625" style="62" customWidth="1"/>
    <col min="45" max="48" width="3.625" style="62" customWidth="1"/>
    <col min="49" max="50" width="4.375" style="62" customWidth="1"/>
    <col min="51" max="51" width="5.25390625" style="62" customWidth="1"/>
    <col min="52" max="143" width="10.625" style="62" customWidth="1"/>
    <col min="144" max="16384" width="10.75390625" style="62" customWidth="1"/>
  </cols>
  <sheetData>
    <row r="1" spans="1:18" ht="56.25" customHeight="1">
      <c r="A1" s="1322" t="s">
        <v>642</v>
      </c>
      <c r="B1" s="1323"/>
      <c r="C1" s="1323"/>
      <c r="D1" s="1323"/>
      <c r="E1" s="1323"/>
      <c r="F1" s="1323"/>
      <c r="G1" s="1323"/>
      <c r="H1" s="1323"/>
      <c r="I1" s="1323"/>
      <c r="J1" s="1323"/>
      <c r="K1" s="1323"/>
      <c r="L1" s="1323"/>
      <c r="M1" s="1323"/>
      <c r="N1" s="1323"/>
      <c r="O1" s="1323"/>
      <c r="P1" s="1323"/>
      <c r="Q1" s="687"/>
      <c r="R1" s="687"/>
    </row>
    <row r="2" spans="1:18" ht="52.5" customHeight="1">
      <c r="A2" s="1322" t="s">
        <v>643</v>
      </c>
      <c r="B2" s="1323"/>
      <c r="C2" s="1323"/>
      <c r="D2" s="1323"/>
      <c r="E2" s="1323"/>
      <c r="F2" s="1323"/>
      <c r="G2" s="1323"/>
      <c r="H2" s="1323"/>
      <c r="I2" s="1323"/>
      <c r="J2" s="1323"/>
      <c r="K2" s="1323"/>
      <c r="L2" s="1323"/>
      <c r="M2" s="1323"/>
      <c r="N2" s="1323"/>
      <c r="O2" s="1323"/>
      <c r="P2" s="1323"/>
      <c r="Q2" s="1323"/>
      <c r="R2" s="1323"/>
    </row>
    <row r="3" spans="1:18" ht="67.5" customHeight="1" thickBot="1">
      <c r="A3" s="1324" t="s">
        <v>644</v>
      </c>
      <c r="B3" s="1325"/>
      <c r="C3" s="1325"/>
      <c r="D3" s="1325"/>
      <c r="E3" s="1325"/>
      <c r="F3" s="1325"/>
      <c r="G3" s="1325"/>
      <c r="H3" s="1325"/>
      <c r="I3" s="1325"/>
      <c r="J3" s="1325"/>
      <c r="K3" s="1325"/>
      <c r="L3" s="1325"/>
      <c r="M3" s="1325"/>
      <c r="N3" s="1325"/>
      <c r="O3" s="1325"/>
      <c r="P3" s="1325"/>
      <c r="Q3" s="1325"/>
      <c r="R3" s="1325"/>
    </row>
    <row r="4" spans="1:36" ht="51.75" customHeight="1" thickBot="1" thickTop="1">
      <c r="A4" s="1131" t="s">
        <v>2154</v>
      </c>
      <c r="B4" s="1163"/>
      <c r="C4" s="1326" t="s">
        <v>2155</v>
      </c>
      <c r="D4" s="1132"/>
      <c r="E4" s="1327"/>
      <c r="F4" s="1246" t="s">
        <v>1342</v>
      </c>
      <c r="G4" s="1135"/>
      <c r="H4" s="1135"/>
      <c r="I4" s="1132"/>
      <c r="J4" s="1246" t="s">
        <v>780</v>
      </c>
      <c r="K4" s="1132"/>
      <c r="L4" s="1240" t="s">
        <v>2154</v>
      </c>
      <c r="M4" s="1132"/>
      <c r="N4" s="1328" t="s">
        <v>43</v>
      </c>
      <c r="O4" s="1295"/>
      <c r="P4" s="1295"/>
      <c r="Q4" s="1295"/>
      <c r="R4" s="1295"/>
      <c r="S4" s="1295"/>
      <c r="T4" s="1295"/>
      <c r="U4" s="1296"/>
      <c r="AB4" s="1131" t="s">
        <v>2154</v>
      </c>
      <c r="AC4" s="1132"/>
      <c r="AD4" s="1131" t="s">
        <v>2155</v>
      </c>
      <c r="AE4" s="1315"/>
      <c r="AF4" s="1316"/>
      <c r="AG4" s="1131" t="s">
        <v>779</v>
      </c>
      <c r="AH4" s="1135"/>
      <c r="AI4" s="1135"/>
      <c r="AJ4" s="1132"/>
    </row>
    <row r="5" spans="1:36" ht="81.75" customHeight="1" thickBot="1" thickTop="1">
      <c r="A5" s="1164"/>
      <c r="B5" s="1165"/>
      <c r="C5" s="1133"/>
      <c r="D5" s="1134"/>
      <c r="E5" s="1242"/>
      <c r="F5" s="1133"/>
      <c r="G5" s="1136"/>
      <c r="H5" s="1136"/>
      <c r="I5" s="1134"/>
      <c r="J5" s="1133"/>
      <c r="K5" s="1134"/>
      <c r="L5" s="1133"/>
      <c r="M5" s="1134"/>
      <c r="N5" s="1329" t="s">
        <v>1343</v>
      </c>
      <c r="O5" s="1295"/>
      <c r="P5" s="1296"/>
      <c r="Q5" s="1320" t="s">
        <v>1344</v>
      </c>
      <c r="R5" s="1321"/>
      <c r="S5" s="1320" t="s">
        <v>1345</v>
      </c>
      <c r="T5" s="1321"/>
      <c r="U5" s="669"/>
      <c r="AB5" s="1133"/>
      <c r="AC5" s="1134"/>
      <c r="AD5" s="1317"/>
      <c r="AE5" s="1318"/>
      <c r="AF5" s="1319"/>
      <c r="AG5" s="1133"/>
      <c r="AH5" s="1136"/>
      <c r="AI5" s="1136"/>
      <c r="AJ5" s="1134"/>
    </row>
    <row r="6" spans="1:36" s="70" customFormat="1" ht="31.5" customHeight="1" thickTop="1">
      <c r="A6" s="327" t="s">
        <v>1304</v>
      </c>
      <c r="B6" s="68"/>
      <c r="C6" s="41"/>
      <c r="D6" s="41"/>
      <c r="E6" s="68"/>
      <c r="F6" s="41"/>
      <c r="G6" s="41"/>
      <c r="H6" s="41"/>
      <c r="I6" s="69"/>
      <c r="J6" s="41"/>
      <c r="K6" s="41"/>
      <c r="L6" s="425" t="s">
        <v>1305</v>
      </c>
      <c r="M6" s="69"/>
      <c r="N6" s="41"/>
      <c r="O6" s="41"/>
      <c r="P6" s="69"/>
      <c r="Q6" s="41"/>
      <c r="R6" s="69"/>
      <c r="S6" s="41"/>
      <c r="T6" s="69"/>
      <c r="U6" s="42"/>
      <c r="V6" s="1180" t="s">
        <v>1346</v>
      </c>
      <c r="W6" s="1330"/>
      <c r="X6" s="1116" t="s">
        <v>77</v>
      </c>
      <c r="Y6" s="1118"/>
      <c r="Z6" s="1118"/>
      <c r="AA6" s="123"/>
      <c r="AB6" s="425" t="s">
        <v>1305</v>
      </c>
      <c r="AC6" s="69"/>
      <c r="AD6" s="41"/>
      <c r="AE6" s="41"/>
      <c r="AF6" s="69"/>
      <c r="AG6" s="41"/>
      <c r="AH6" s="41"/>
      <c r="AI6" s="41"/>
      <c r="AJ6" s="41"/>
    </row>
    <row r="7" spans="1:46" s="70" customFormat="1" ht="13.5" customHeight="1">
      <c r="A7" s="71"/>
      <c r="B7" s="72"/>
      <c r="C7" s="23"/>
      <c r="D7" s="23"/>
      <c r="E7" s="72"/>
      <c r="F7" s="23"/>
      <c r="G7" s="23"/>
      <c r="H7" s="23"/>
      <c r="I7" s="26"/>
      <c r="J7" s="23"/>
      <c r="K7" s="23"/>
      <c r="L7" s="120"/>
      <c r="M7" s="26"/>
      <c r="N7" s="23"/>
      <c r="O7" s="23"/>
      <c r="P7" s="26"/>
      <c r="Q7" s="23"/>
      <c r="R7" s="25"/>
      <c r="S7" s="23"/>
      <c r="T7" s="26"/>
      <c r="U7" s="27"/>
      <c r="V7" s="121"/>
      <c r="W7" s="122"/>
      <c r="X7" s="1116"/>
      <c r="Y7" s="1118"/>
      <c r="Z7" s="1118"/>
      <c r="AA7" s="123"/>
      <c r="AB7" s="72"/>
      <c r="AC7" s="26"/>
      <c r="AD7" s="23"/>
      <c r="AE7" s="23"/>
      <c r="AF7" s="26"/>
      <c r="AG7" s="23"/>
      <c r="AH7" s="23"/>
      <c r="AI7" s="23"/>
      <c r="AJ7" s="23"/>
      <c r="AP7" s="24"/>
      <c r="AQ7" s="24"/>
      <c r="AR7" s="24"/>
      <c r="AS7" s="24"/>
      <c r="AT7" s="24"/>
    </row>
    <row r="8" spans="1:36" s="70" customFormat="1" ht="13.5" customHeight="1">
      <c r="A8" s="71"/>
      <c r="B8" s="72" t="s">
        <v>400</v>
      </c>
      <c r="C8" s="23" t="s">
        <v>2495</v>
      </c>
      <c r="D8" s="23" t="s">
        <v>2380</v>
      </c>
      <c r="E8" s="72" t="s">
        <v>406</v>
      </c>
      <c r="F8" s="23" t="s">
        <v>618</v>
      </c>
      <c r="G8" s="23" t="s">
        <v>2391</v>
      </c>
      <c r="H8" s="23" t="s">
        <v>619</v>
      </c>
      <c r="I8" s="26" t="s">
        <v>620</v>
      </c>
      <c r="J8" s="23" t="s">
        <v>2296</v>
      </c>
      <c r="K8" s="23" t="s">
        <v>2297</v>
      </c>
      <c r="L8" s="120"/>
      <c r="M8" s="26" t="s">
        <v>400</v>
      </c>
      <c r="N8" s="23" t="s">
        <v>621</v>
      </c>
      <c r="O8" s="675" t="s">
        <v>929</v>
      </c>
      <c r="P8" s="26" t="s">
        <v>622</v>
      </c>
      <c r="Q8" s="23" t="s">
        <v>2329</v>
      </c>
      <c r="R8" s="26" t="s">
        <v>2330</v>
      </c>
      <c r="S8" s="23" t="s">
        <v>2331</v>
      </c>
      <c r="T8" s="26" t="s">
        <v>2332</v>
      </c>
      <c r="U8" s="27" t="s">
        <v>2333</v>
      </c>
      <c r="V8" s="1331" t="s">
        <v>2370</v>
      </c>
      <c r="W8" s="1332"/>
      <c r="X8" s="1116"/>
      <c r="Y8" s="1118"/>
      <c r="Z8" s="1118"/>
      <c r="AA8" s="123"/>
      <c r="AB8" s="120"/>
      <c r="AC8" s="26" t="s">
        <v>400</v>
      </c>
      <c r="AD8" s="23" t="s">
        <v>2495</v>
      </c>
      <c r="AE8" s="23" t="s">
        <v>2380</v>
      </c>
      <c r="AF8" s="26" t="s">
        <v>406</v>
      </c>
      <c r="AG8" s="23" t="s">
        <v>409</v>
      </c>
      <c r="AH8" s="23" t="s">
        <v>2334</v>
      </c>
      <c r="AI8" s="23" t="s">
        <v>2335</v>
      </c>
      <c r="AJ8" s="23" t="s">
        <v>2336</v>
      </c>
    </row>
    <row r="9" spans="1:46" s="70" customFormat="1" ht="13.5" customHeight="1">
      <c r="A9" s="71"/>
      <c r="B9" s="72" t="s">
        <v>2371</v>
      </c>
      <c r="C9" s="23" t="s">
        <v>2372</v>
      </c>
      <c r="D9" s="23" t="s">
        <v>2373</v>
      </c>
      <c r="E9" s="72" t="s">
        <v>1348</v>
      </c>
      <c r="F9" s="23" t="s">
        <v>2373</v>
      </c>
      <c r="G9" s="23" t="s">
        <v>2373</v>
      </c>
      <c r="H9" s="23" t="s">
        <v>2373</v>
      </c>
      <c r="I9" s="26" t="s">
        <v>2373</v>
      </c>
      <c r="J9" s="23" t="s">
        <v>2381</v>
      </c>
      <c r="K9" s="23" t="s">
        <v>2382</v>
      </c>
      <c r="L9" s="120"/>
      <c r="M9" s="26" t="s">
        <v>2371</v>
      </c>
      <c r="N9" s="23" t="s">
        <v>1349</v>
      </c>
      <c r="O9" s="23" t="s">
        <v>1350</v>
      </c>
      <c r="P9" s="26" t="s">
        <v>2373</v>
      </c>
      <c r="Q9" s="23" t="s">
        <v>1351</v>
      </c>
      <c r="R9" s="26" t="s">
        <v>2373</v>
      </c>
      <c r="S9" s="23" t="s">
        <v>1351</v>
      </c>
      <c r="T9" s="26" t="s">
        <v>2373</v>
      </c>
      <c r="U9" s="27" t="s">
        <v>1351</v>
      </c>
      <c r="V9" s="1333" t="s">
        <v>2379</v>
      </c>
      <c r="W9" s="1334"/>
      <c r="X9" s="1116"/>
      <c r="Y9" s="1118"/>
      <c r="Z9" s="1118"/>
      <c r="AA9" s="123"/>
      <c r="AB9" s="120"/>
      <c r="AC9" s="26" t="s">
        <v>2371</v>
      </c>
      <c r="AD9" s="23" t="s">
        <v>2372</v>
      </c>
      <c r="AE9" s="23" t="s">
        <v>2373</v>
      </c>
      <c r="AF9" s="26" t="s">
        <v>1348</v>
      </c>
      <c r="AG9" s="23"/>
      <c r="AH9" s="23" t="s">
        <v>2373</v>
      </c>
      <c r="AI9" s="23" t="s">
        <v>2373</v>
      </c>
      <c r="AJ9" s="23" t="s">
        <v>1348</v>
      </c>
      <c r="AP9" s="24"/>
      <c r="AQ9" s="24"/>
      <c r="AR9" s="24"/>
      <c r="AS9" s="24"/>
      <c r="AT9" s="24"/>
    </row>
    <row r="10" spans="1:46" s="70" customFormat="1" ht="13.5" customHeight="1" thickBot="1">
      <c r="A10" s="74"/>
      <c r="B10" s="65"/>
      <c r="C10" s="43"/>
      <c r="D10" s="43"/>
      <c r="E10" s="656" t="s">
        <v>2863</v>
      </c>
      <c r="F10" s="659" t="s">
        <v>1798</v>
      </c>
      <c r="G10" s="659" t="s">
        <v>1798</v>
      </c>
      <c r="H10" s="659" t="s">
        <v>1798</v>
      </c>
      <c r="I10" s="659" t="s">
        <v>1798</v>
      </c>
      <c r="J10" s="77"/>
      <c r="K10" s="43"/>
      <c r="L10" s="76"/>
      <c r="M10" s="75"/>
      <c r="N10" s="659" t="s">
        <v>2864</v>
      </c>
      <c r="O10" s="659" t="s">
        <v>1447</v>
      </c>
      <c r="P10" s="660" t="s">
        <v>1798</v>
      </c>
      <c r="Q10" s="659" t="s">
        <v>2864</v>
      </c>
      <c r="R10" s="659" t="s">
        <v>1798</v>
      </c>
      <c r="S10" s="657" t="s">
        <v>2864</v>
      </c>
      <c r="T10" s="660" t="s">
        <v>1798</v>
      </c>
      <c r="U10" s="676" t="s">
        <v>2864</v>
      </c>
      <c r="V10" s="75" t="s">
        <v>2151</v>
      </c>
      <c r="W10" s="66" t="s">
        <v>2152</v>
      </c>
      <c r="X10" s="1117"/>
      <c r="Y10" s="1119"/>
      <c r="Z10" s="1119"/>
      <c r="AA10" s="23"/>
      <c r="AB10" s="76"/>
      <c r="AC10" s="75"/>
      <c r="AD10" s="43"/>
      <c r="AE10" s="43"/>
      <c r="AF10" s="660" t="s">
        <v>2863</v>
      </c>
      <c r="AG10" s="43"/>
      <c r="AH10" s="43"/>
      <c r="AI10" s="43"/>
      <c r="AJ10" s="659" t="s">
        <v>2863</v>
      </c>
      <c r="AP10" s="24"/>
      <c r="AQ10" s="24"/>
      <c r="AR10" s="24"/>
      <c r="AS10" s="24"/>
      <c r="AT10" s="24"/>
    </row>
    <row r="11" spans="1:46" ht="13.5" customHeight="1" thickTop="1">
      <c r="A11" s="7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78"/>
      <c r="M11" s="80"/>
      <c r="N11" s="22"/>
      <c r="O11" s="22"/>
      <c r="P11" s="80"/>
      <c r="Q11" s="22"/>
      <c r="R11" s="124"/>
      <c r="S11" s="22"/>
      <c r="T11" s="80"/>
      <c r="U11" s="22"/>
      <c r="V11" s="22"/>
      <c r="W11" s="22"/>
      <c r="X11" s="22"/>
      <c r="Y11" s="22"/>
      <c r="Z11" s="22"/>
      <c r="AB11" s="78"/>
      <c r="AC11" s="22"/>
      <c r="AD11" s="22"/>
      <c r="AE11" s="22"/>
      <c r="AF11" s="22"/>
      <c r="AG11" s="22"/>
      <c r="AH11" s="22"/>
      <c r="AI11" s="22"/>
      <c r="AP11" s="125"/>
      <c r="AQ11" s="125"/>
      <c r="AR11" s="125"/>
      <c r="AS11" s="125"/>
      <c r="AT11" s="125"/>
    </row>
    <row r="12" spans="1:51" s="130" customFormat="1" ht="13.5" customHeight="1">
      <c r="A12" s="481" t="s">
        <v>930</v>
      </c>
      <c r="B12" s="647">
        <v>0.9</v>
      </c>
      <c r="C12" s="126">
        <v>19.05</v>
      </c>
      <c r="D12" s="619">
        <v>3.18</v>
      </c>
      <c r="E12" s="664">
        <v>1.11</v>
      </c>
      <c r="F12" s="126">
        <v>0.57</v>
      </c>
      <c r="G12" s="126">
        <v>1.35</v>
      </c>
      <c r="H12" s="126">
        <v>0.8</v>
      </c>
      <c r="I12" s="127">
        <v>0.65</v>
      </c>
      <c r="J12" s="665">
        <v>0.071</v>
      </c>
      <c r="K12" s="619">
        <v>78.89</v>
      </c>
      <c r="L12" s="128" t="s">
        <v>2779</v>
      </c>
      <c r="M12" s="664">
        <v>0.59</v>
      </c>
      <c r="N12" s="619">
        <v>0.33</v>
      </c>
      <c r="O12" s="619">
        <v>0.25</v>
      </c>
      <c r="P12" s="620">
        <v>0.54</v>
      </c>
      <c r="Q12" s="619">
        <v>0.52</v>
      </c>
      <c r="R12" s="620">
        <v>0.67</v>
      </c>
      <c r="S12" s="619">
        <v>0.14</v>
      </c>
      <c r="T12" s="620">
        <v>0.35</v>
      </c>
      <c r="U12" s="654">
        <v>-0.19</v>
      </c>
      <c r="V12" s="127">
        <v>1</v>
      </c>
      <c r="W12" s="129">
        <v>1</v>
      </c>
      <c r="X12" s="648" t="s">
        <v>2648</v>
      </c>
      <c r="Y12" s="87"/>
      <c r="Z12" s="87"/>
      <c r="AA12" s="263"/>
      <c r="AB12" s="481" t="s">
        <v>930</v>
      </c>
      <c r="AC12" s="647">
        <v>0.9</v>
      </c>
      <c r="AD12" s="126">
        <v>19.05</v>
      </c>
      <c r="AE12" s="617">
        <v>3.18</v>
      </c>
      <c r="AF12" s="666">
        <v>1.11</v>
      </c>
      <c r="AG12" s="126" t="s">
        <v>627</v>
      </c>
      <c r="AH12" s="126" t="s">
        <v>627</v>
      </c>
      <c r="AI12" s="126" t="s">
        <v>627</v>
      </c>
      <c r="AJ12" s="127" t="s">
        <v>627</v>
      </c>
      <c r="AU12" s="131"/>
      <c r="AV12" s="131"/>
      <c r="AW12" s="132"/>
      <c r="AX12" s="132"/>
      <c r="AY12" s="132"/>
    </row>
    <row r="13" spans="1:51" s="130" customFormat="1" ht="13.5" customHeight="1">
      <c r="A13" s="481" t="s">
        <v>931</v>
      </c>
      <c r="B13" s="647">
        <v>1.2</v>
      </c>
      <c r="C13" s="126">
        <v>25.4</v>
      </c>
      <c r="D13" s="619">
        <v>3.18</v>
      </c>
      <c r="E13" s="664">
        <v>1.51</v>
      </c>
      <c r="F13" s="126">
        <v>0.74</v>
      </c>
      <c r="G13" s="126">
        <v>1.8</v>
      </c>
      <c r="H13" s="126">
        <v>1.04</v>
      </c>
      <c r="I13" s="127">
        <v>0.9</v>
      </c>
      <c r="J13" s="665">
        <v>0.098</v>
      </c>
      <c r="K13" s="619">
        <v>81.67</v>
      </c>
      <c r="L13" s="128" t="s">
        <v>2780</v>
      </c>
      <c r="M13" s="664">
        <v>0.8</v>
      </c>
      <c r="N13" s="126">
        <v>0.88</v>
      </c>
      <c r="O13" s="619">
        <v>0.49</v>
      </c>
      <c r="P13" s="620">
        <v>0.76</v>
      </c>
      <c r="Q13" s="619">
        <v>1.4</v>
      </c>
      <c r="R13" s="620">
        <v>0.96</v>
      </c>
      <c r="S13" s="619">
        <v>0.36</v>
      </c>
      <c r="T13" s="620">
        <v>0.49</v>
      </c>
      <c r="U13" s="654">
        <v>-0.52</v>
      </c>
      <c r="V13" s="127">
        <v>1</v>
      </c>
      <c r="W13" s="129">
        <v>1</v>
      </c>
      <c r="X13" s="650" t="s">
        <v>2648</v>
      </c>
      <c r="Y13" s="261"/>
      <c r="Z13" s="261"/>
      <c r="AA13" s="263"/>
      <c r="AB13" s="677" t="s">
        <v>931</v>
      </c>
      <c r="AC13" s="682">
        <v>1.2</v>
      </c>
      <c r="AD13" s="679">
        <v>25.4</v>
      </c>
      <c r="AE13" s="679">
        <v>3.18</v>
      </c>
      <c r="AF13" s="681">
        <v>1.51</v>
      </c>
      <c r="AG13" s="679" t="s">
        <v>627</v>
      </c>
      <c r="AH13" s="679" t="s">
        <v>627</v>
      </c>
      <c r="AI13" s="679" t="s">
        <v>627</v>
      </c>
      <c r="AJ13" s="681" t="s">
        <v>627</v>
      </c>
      <c r="AU13" s="131"/>
      <c r="AV13" s="131"/>
      <c r="AW13" s="132"/>
      <c r="AX13" s="132"/>
      <c r="AY13" s="132"/>
    </row>
    <row r="14" spans="1:51" s="130" customFormat="1" ht="13.5" customHeight="1">
      <c r="A14" s="481" t="s">
        <v>932</v>
      </c>
      <c r="B14" s="647">
        <v>1.8</v>
      </c>
      <c r="C14" s="126">
        <v>25.4</v>
      </c>
      <c r="D14" s="619">
        <v>4.76</v>
      </c>
      <c r="E14" s="664">
        <v>2.19</v>
      </c>
      <c r="F14" s="126">
        <v>0.78</v>
      </c>
      <c r="G14" s="126">
        <v>1.8</v>
      </c>
      <c r="H14" s="126">
        <v>1.1</v>
      </c>
      <c r="I14" s="127">
        <v>0.87</v>
      </c>
      <c r="J14" s="665">
        <v>0.094</v>
      </c>
      <c r="K14" s="619">
        <v>52.22</v>
      </c>
      <c r="L14" s="128" t="s">
        <v>2781</v>
      </c>
      <c r="M14" s="664">
        <v>1.16</v>
      </c>
      <c r="N14" s="619">
        <v>1.15</v>
      </c>
      <c r="O14" s="619">
        <v>0.66</v>
      </c>
      <c r="P14" s="620">
        <v>0.71</v>
      </c>
      <c r="Q14" s="619">
        <v>1.82</v>
      </c>
      <c r="R14" s="620">
        <v>0.89</v>
      </c>
      <c r="S14" s="619">
        <v>0.49</v>
      </c>
      <c r="T14" s="620">
        <v>0.46</v>
      </c>
      <c r="U14" s="654">
        <v>-0.66</v>
      </c>
      <c r="V14" s="127">
        <v>1</v>
      </c>
      <c r="W14" s="129">
        <v>1</v>
      </c>
      <c r="X14" s="650" t="s">
        <v>2648</v>
      </c>
      <c r="Y14" s="261"/>
      <c r="Z14" s="261"/>
      <c r="AA14" s="263"/>
      <c r="AB14" s="677" t="s">
        <v>932</v>
      </c>
      <c r="AC14" s="683">
        <v>1.8</v>
      </c>
      <c r="AD14" s="679">
        <v>25.4</v>
      </c>
      <c r="AE14" s="679">
        <v>4.76</v>
      </c>
      <c r="AF14" s="681">
        <v>2.19</v>
      </c>
      <c r="AG14" s="679" t="s">
        <v>627</v>
      </c>
      <c r="AH14" s="679" t="s">
        <v>627</v>
      </c>
      <c r="AI14" s="679" t="s">
        <v>627</v>
      </c>
      <c r="AJ14" s="681" t="s">
        <v>627</v>
      </c>
      <c r="AU14" s="131"/>
      <c r="AV14" s="131"/>
      <c r="AW14" s="132"/>
      <c r="AX14" s="132"/>
      <c r="AY14" s="132"/>
    </row>
    <row r="15" spans="1:51" s="130" customFormat="1" ht="13.5" customHeight="1">
      <c r="A15" s="481" t="s">
        <v>933</v>
      </c>
      <c r="B15" s="647">
        <v>2.2</v>
      </c>
      <c r="C15" s="126">
        <v>25.4</v>
      </c>
      <c r="D15" s="619">
        <v>6.35</v>
      </c>
      <c r="E15" s="664">
        <v>2.83</v>
      </c>
      <c r="F15" s="126">
        <v>0.85</v>
      </c>
      <c r="G15" s="126">
        <v>1.8</v>
      </c>
      <c r="H15" s="126">
        <v>1.21</v>
      </c>
      <c r="I15" s="127">
        <v>0.93</v>
      </c>
      <c r="J15" s="665">
        <v>0.097</v>
      </c>
      <c r="K15" s="619">
        <v>44.09</v>
      </c>
      <c r="L15" s="128" t="s">
        <v>2782</v>
      </c>
      <c r="M15" s="664">
        <v>1.49</v>
      </c>
      <c r="N15" s="619">
        <v>1.5</v>
      </c>
      <c r="O15" s="619">
        <v>0.89</v>
      </c>
      <c r="P15" s="620">
        <v>0.73</v>
      </c>
      <c r="Q15" s="619">
        <v>2.32</v>
      </c>
      <c r="R15" s="620">
        <v>0.9</v>
      </c>
      <c r="S15" s="619">
        <v>0.68</v>
      </c>
      <c r="T15" s="620">
        <v>0.49</v>
      </c>
      <c r="U15" s="654">
        <v>-0.82</v>
      </c>
      <c r="V15" s="127">
        <v>1</v>
      </c>
      <c r="W15" s="129">
        <v>1</v>
      </c>
      <c r="X15" s="650" t="s">
        <v>2648</v>
      </c>
      <c r="Y15" s="261"/>
      <c r="Z15" s="261"/>
      <c r="AA15" s="263"/>
      <c r="AB15" s="677" t="s">
        <v>933</v>
      </c>
      <c r="AC15" s="683">
        <v>2.2</v>
      </c>
      <c r="AD15" s="679">
        <v>25.4</v>
      </c>
      <c r="AE15" s="679">
        <v>6.35</v>
      </c>
      <c r="AF15" s="681">
        <v>2.83</v>
      </c>
      <c r="AG15" s="679" t="s">
        <v>627</v>
      </c>
      <c r="AH15" s="679" t="s">
        <v>627</v>
      </c>
      <c r="AI15" s="679" t="s">
        <v>627</v>
      </c>
      <c r="AJ15" s="681" t="s">
        <v>627</v>
      </c>
      <c r="AU15" s="131"/>
      <c r="AV15" s="131"/>
      <c r="AW15" s="132"/>
      <c r="AX15" s="132"/>
      <c r="AY15" s="132"/>
    </row>
    <row r="16" spans="1:51" s="130" customFormat="1" ht="13.5" customHeight="1">
      <c r="A16" s="481" t="s">
        <v>934</v>
      </c>
      <c r="B16" s="647">
        <v>1.5</v>
      </c>
      <c r="C16" s="126">
        <v>31.75</v>
      </c>
      <c r="D16" s="619">
        <v>3.18</v>
      </c>
      <c r="E16" s="664">
        <v>1.92</v>
      </c>
      <c r="F16" s="126">
        <v>0.89</v>
      </c>
      <c r="G16" s="126">
        <v>2.25</v>
      </c>
      <c r="H16" s="126">
        <v>1.26</v>
      </c>
      <c r="I16" s="127">
        <v>1.11</v>
      </c>
      <c r="J16" s="665">
        <v>0.123</v>
      </c>
      <c r="K16" s="619">
        <v>82</v>
      </c>
      <c r="L16" s="128" t="s">
        <v>2783</v>
      </c>
      <c r="M16" s="664">
        <v>1.01</v>
      </c>
      <c r="N16" s="619">
        <v>1.78</v>
      </c>
      <c r="O16" s="619">
        <v>0.78</v>
      </c>
      <c r="P16" s="620">
        <v>0.96</v>
      </c>
      <c r="Q16" s="619">
        <v>2.82</v>
      </c>
      <c r="R16" s="620">
        <v>1.21</v>
      </c>
      <c r="S16" s="619">
        <v>0.73</v>
      </c>
      <c r="T16" s="620">
        <v>0.61</v>
      </c>
      <c r="U16" s="654">
        <v>-1.05</v>
      </c>
      <c r="V16" s="127">
        <v>1</v>
      </c>
      <c r="W16" s="129">
        <v>4</v>
      </c>
      <c r="X16" s="650" t="s">
        <v>2648</v>
      </c>
      <c r="Y16" s="261"/>
      <c r="Z16" s="261"/>
      <c r="AA16" s="263"/>
      <c r="AB16" s="678" t="s">
        <v>934</v>
      </c>
      <c r="AC16" s="680">
        <v>1.5</v>
      </c>
      <c r="AD16" s="679">
        <v>31.75</v>
      </c>
      <c r="AE16" s="679">
        <v>3.18</v>
      </c>
      <c r="AF16" s="681">
        <v>1.92</v>
      </c>
      <c r="AG16" s="679" t="s">
        <v>627</v>
      </c>
      <c r="AH16" s="679" t="s">
        <v>627</v>
      </c>
      <c r="AI16" s="679" t="s">
        <v>627</v>
      </c>
      <c r="AJ16" s="681" t="s">
        <v>627</v>
      </c>
      <c r="AU16" s="131"/>
      <c r="AV16" s="131"/>
      <c r="AW16" s="132"/>
      <c r="AX16" s="132"/>
      <c r="AY16" s="132"/>
    </row>
    <row r="17" spans="1:51" s="130" customFormat="1" ht="13.5" customHeight="1">
      <c r="A17" s="481" t="s">
        <v>935</v>
      </c>
      <c r="B17" s="647">
        <v>2.2</v>
      </c>
      <c r="C17" s="126">
        <v>31.75</v>
      </c>
      <c r="D17" s="619">
        <v>4.76</v>
      </c>
      <c r="E17" s="664">
        <v>2.8</v>
      </c>
      <c r="F17" s="126">
        <v>0.95</v>
      </c>
      <c r="G17" s="126">
        <v>2.25</v>
      </c>
      <c r="H17" s="126">
        <v>1.35</v>
      </c>
      <c r="I17" s="127">
        <v>1.13</v>
      </c>
      <c r="J17" s="665">
        <v>0.123</v>
      </c>
      <c r="K17" s="619">
        <v>55.91</v>
      </c>
      <c r="L17" s="128" t="s">
        <v>1006</v>
      </c>
      <c r="M17" s="664">
        <v>1.48</v>
      </c>
      <c r="N17" s="619">
        <v>2.51</v>
      </c>
      <c r="O17" s="619">
        <v>1.13</v>
      </c>
      <c r="P17" s="620">
        <v>0.94</v>
      </c>
      <c r="Q17" s="619">
        <v>3.97</v>
      </c>
      <c r="R17" s="620">
        <v>1.19</v>
      </c>
      <c r="S17" s="619">
        <v>1.05</v>
      </c>
      <c r="T17" s="620">
        <v>0.61</v>
      </c>
      <c r="U17" s="654">
        <v>-1.46</v>
      </c>
      <c r="V17" s="127">
        <v>1</v>
      </c>
      <c r="W17" s="129">
        <v>1</v>
      </c>
      <c r="X17" s="650" t="s">
        <v>2648</v>
      </c>
      <c r="Y17" s="261"/>
      <c r="Z17" s="261"/>
      <c r="AA17" s="263"/>
      <c r="AB17" s="678" t="s">
        <v>935</v>
      </c>
      <c r="AC17" s="680">
        <v>2.2</v>
      </c>
      <c r="AD17" s="679">
        <v>31.75</v>
      </c>
      <c r="AE17" s="679">
        <v>4.76</v>
      </c>
      <c r="AF17" s="681">
        <v>2.8</v>
      </c>
      <c r="AG17" s="679" t="s">
        <v>627</v>
      </c>
      <c r="AH17" s="679" t="s">
        <v>627</v>
      </c>
      <c r="AI17" s="679" t="s">
        <v>627</v>
      </c>
      <c r="AJ17" s="681" t="s">
        <v>627</v>
      </c>
      <c r="AU17" s="131"/>
      <c r="AV17" s="131"/>
      <c r="AW17" s="132"/>
      <c r="AX17" s="132"/>
      <c r="AY17" s="132"/>
    </row>
    <row r="18" spans="1:51" s="130" customFormat="1" ht="13.5" customHeight="1">
      <c r="A18" s="481" t="s">
        <v>936</v>
      </c>
      <c r="B18" s="647">
        <v>2.8</v>
      </c>
      <c r="C18" s="126">
        <v>31.75</v>
      </c>
      <c r="D18" s="619">
        <v>6.35</v>
      </c>
      <c r="E18" s="664">
        <v>3.63</v>
      </c>
      <c r="F18" s="126">
        <v>1.02</v>
      </c>
      <c r="G18" s="126">
        <v>2.25</v>
      </c>
      <c r="H18" s="126">
        <v>1.45</v>
      </c>
      <c r="I18" s="127">
        <v>1.22</v>
      </c>
      <c r="J18" s="665">
        <v>0.126</v>
      </c>
      <c r="K18" s="619">
        <v>45</v>
      </c>
      <c r="L18" s="128" t="s">
        <v>1007</v>
      </c>
      <c r="M18" s="664">
        <v>1.92</v>
      </c>
      <c r="N18" s="619">
        <v>3.19</v>
      </c>
      <c r="O18" s="619">
        <v>1.48</v>
      </c>
      <c r="P18" s="620">
        <v>0.94</v>
      </c>
      <c r="Q18" s="619">
        <v>5</v>
      </c>
      <c r="R18" s="620">
        <v>1.17</v>
      </c>
      <c r="S18" s="619">
        <v>1.39</v>
      </c>
      <c r="T18" s="620">
        <v>0.62</v>
      </c>
      <c r="U18" s="654">
        <v>-1.81</v>
      </c>
      <c r="V18" s="127">
        <v>1</v>
      </c>
      <c r="W18" s="129">
        <v>1</v>
      </c>
      <c r="X18" s="650" t="s">
        <v>2648</v>
      </c>
      <c r="Y18" s="261"/>
      <c r="Z18" s="261"/>
      <c r="AA18" s="263"/>
      <c r="AB18" s="678" t="s">
        <v>936</v>
      </c>
      <c r="AC18" s="680">
        <v>2.8</v>
      </c>
      <c r="AD18" s="679">
        <v>31.75</v>
      </c>
      <c r="AE18" s="679">
        <v>6.35</v>
      </c>
      <c r="AF18" s="681">
        <v>3.63</v>
      </c>
      <c r="AG18" s="679" t="s">
        <v>627</v>
      </c>
      <c r="AH18" s="679" t="s">
        <v>627</v>
      </c>
      <c r="AI18" s="679" t="s">
        <v>627</v>
      </c>
      <c r="AJ18" s="681" t="s">
        <v>627</v>
      </c>
      <c r="AU18" s="131"/>
      <c r="AV18" s="131"/>
      <c r="AW18" s="132"/>
      <c r="AX18" s="132"/>
      <c r="AY18" s="132"/>
    </row>
    <row r="19" spans="1:51" s="130" customFormat="1" ht="13.5" customHeight="1">
      <c r="A19" s="481" t="s">
        <v>937</v>
      </c>
      <c r="B19" s="647">
        <v>1.8</v>
      </c>
      <c r="C19" s="126">
        <v>38.1</v>
      </c>
      <c r="D19" s="619">
        <v>3.18</v>
      </c>
      <c r="E19" s="664">
        <v>2.32</v>
      </c>
      <c r="F19" s="126">
        <v>1.04</v>
      </c>
      <c r="G19" s="126">
        <v>2.69</v>
      </c>
      <c r="H19" s="126">
        <v>1.48</v>
      </c>
      <c r="I19" s="127">
        <v>1.34</v>
      </c>
      <c r="J19" s="665">
        <v>0.148</v>
      </c>
      <c r="K19" s="619">
        <v>82.22</v>
      </c>
      <c r="L19" s="128" t="s">
        <v>1008</v>
      </c>
      <c r="M19" s="664">
        <v>1.23</v>
      </c>
      <c r="N19" s="619">
        <v>3.15</v>
      </c>
      <c r="O19" s="126">
        <v>1.14</v>
      </c>
      <c r="P19" s="620">
        <v>1.16</v>
      </c>
      <c r="Q19" s="619">
        <v>5.01</v>
      </c>
      <c r="R19" s="620">
        <v>1.46</v>
      </c>
      <c r="S19" s="619">
        <v>1.3</v>
      </c>
      <c r="T19" s="620">
        <v>0.74</v>
      </c>
      <c r="U19" s="654">
        <v>-1.86</v>
      </c>
      <c r="V19" s="127">
        <v>4</v>
      </c>
      <c r="W19" s="129">
        <v>4</v>
      </c>
      <c r="X19" s="650" t="s">
        <v>2648</v>
      </c>
      <c r="Y19" s="261"/>
      <c r="Z19" s="261"/>
      <c r="AA19" s="263"/>
      <c r="AB19" s="678" t="s">
        <v>937</v>
      </c>
      <c r="AC19" s="680">
        <v>1.8</v>
      </c>
      <c r="AD19" s="679">
        <v>38.1</v>
      </c>
      <c r="AE19" s="679">
        <v>3.18</v>
      </c>
      <c r="AF19" s="681">
        <v>2.32</v>
      </c>
      <c r="AG19" s="679" t="s">
        <v>627</v>
      </c>
      <c r="AH19" s="679" t="s">
        <v>627</v>
      </c>
      <c r="AI19" s="679" t="s">
        <v>627</v>
      </c>
      <c r="AJ19" s="681" t="s">
        <v>627</v>
      </c>
      <c r="AU19" s="131"/>
      <c r="AV19" s="131"/>
      <c r="AW19" s="132"/>
      <c r="AX19" s="132"/>
      <c r="AY19" s="132"/>
    </row>
    <row r="20" spans="1:51" s="130" customFormat="1" ht="13.5" customHeight="1">
      <c r="A20" s="481" t="s">
        <v>938</v>
      </c>
      <c r="B20" s="647">
        <v>2.2</v>
      </c>
      <c r="C20" s="126">
        <v>38.1</v>
      </c>
      <c r="D20" s="619">
        <v>3.97</v>
      </c>
      <c r="E20" s="664">
        <v>2.86</v>
      </c>
      <c r="F20" s="126">
        <v>1.09</v>
      </c>
      <c r="G20" s="126">
        <v>2.69</v>
      </c>
      <c r="H20" s="126">
        <v>1.54</v>
      </c>
      <c r="I20" s="127">
        <v>1.35</v>
      </c>
      <c r="J20" s="665">
        <v>0.15</v>
      </c>
      <c r="K20" s="619">
        <v>68.18</v>
      </c>
      <c r="L20" s="128" t="s">
        <v>1009</v>
      </c>
      <c r="M20" s="664">
        <v>1.52</v>
      </c>
      <c r="N20" s="619">
        <v>3.86</v>
      </c>
      <c r="O20" s="619">
        <v>1.42</v>
      </c>
      <c r="P20" s="620">
        <v>1.16</v>
      </c>
      <c r="Q20" s="619">
        <v>6.15</v>
      </c>
      <c r="R20" s="620">
        <v>1.47</v>
      </c>
      <c r="S20" s="619">
        <v>1.58</v>
      </c>
      <c r="T20" s="620">
        <v>0.74</v>
      </c>
      <c r="U20" s="654">
        <v>-2.29</v>
      </c>
      <c r="V20" s="127">
        <v>1</v>
      </c>
      <c r="W20" s="129">
        <v>4</v>
      </c>
      <c r="X20" s="650" t="s">
        <v>2648</v>
      </c>
      <c r="Y20" s="261"/>
      <c r="Z20" s="261"/>
      <c r="AA20" s="263"/>
      <c r="AB20" s="678" t="s">
        <v>938</v>
      </c>
      <c r="AC20" s="680">
        <v>2.2</v>
      </c>
      <c r="AD20" s="679">
        <v>38.1</v>
      </c>
      <c r="AE20" s="679">
        <v>3.97</v>
      </c>
      <c r="AF20" s="681">
        <v>2.86</v>
      </c>
      <c r="AG20" s="679" t="s">
        <v>627</v>
      </c>
      <c r="AH20" s="679" t="s">
        <v>627</v>
      </c>
      <c r="AI20" s="679" t="s">
        <v>627</v>
      </c>
      <c r="AJ20" s="681" t="s">
        <v>627</v>
      </c>
      <c r="AU20" s="131"/>
      <c r="AV20" s="131"/>
      <c r="AW20" s="132"/>
      <c r="AX20" s="132"/>
      <c r="AY20" s="132"/>
    </row>
    <row r="21" spans="1:51" s="130" customFormat="1" ht="13.5" customHeight="1">
      <c r="A21" s="481" t="s">
        <v>939</v>
      </c>
      <c r="B21" s="647">
        <v>2.7</v>
      </c>
      <c r="C21" s="126">
        <v>38.1</v>
      </c>
      <c r="D21" s="619">
        <v>4.76</v>
      </c>
      <c r="E21" s="664">
        <v>3.4</v>
      </c>
      <c r="F21" s="126">
        <v>1.11</v>
      </c>
      <c r="G21" s="126">
        <v>2.69</v>
      </c>
      <c r="H21" s="126">
        <v>1.57</v>
      </c>
      <c r="I21" s="127">
        <v>1.36</v>
      </c>
      <c r="J21" s="665">
        <v>0.148</v>
      </c>
      <c r="K21" s="619">
        <v>54.81</v>
      </c>
      <c r="L21" s="128" t="s">
        <v>1010</v>
      </c>
      <c r="M21" s="664">
        <v>1.8</v>
      </c>
      <c r="N21" s="619">
        <v>4.49</v>
      </c>
      <c r="O21" s="619">
        <v>1.67</v>
      </c>
      <c r="P21" s="620">
        <v>1.15</v>
      </c>
      <c r="Q21" s="619">
        <v>7.13</v>
      </c>
      <c r="R21" s="620">
        <v>1.44</v>
      </c>
      <c r="S21" s="619">
        <v>1.86</v>
      </c>
      <c r="T21" s="620">
        <v>0.74</v>
      </c>
      <c r="U21" s="654">
        <v>-2.63</v>
      </c>
      <c r="V21" s="127">
        <v>1</v>
      </c>
      <c r="W21" s="129">
        <v>1</v>
      </c>
      <c r="X21" s="650" t="s">
        <v>2648</v>
      </c>
      <c r="Y21" s="261"/>
      <c r="Z21" s="261"/>
      <c r="AA21" s="263"/>
      <c r="AB21" s="678" t="s">
        <v>939</v>
      </c>
      <c r="AC21" s="680">
        <v>2.7</v>
      </c>
      <c r="AD21" s="679">
        <v>38.1</v>
      </c>
      <c r="AE21" s="679">
        <v>4.76</v>
      </c>
      <c r="AF21" s="681">
        <v>3.4</v>
      </c>
      <c r="AG21" s="679" t="s">
        <v>627</v>
      </c>
      <c r="AH21" s="679" t="s">
        <v>627</v>
      </c>
      <c r="AI21" s="679" t="s">
        <v>627</v>
      </c>
      <c r="AJ21" s="681" t="s">
        <v>627</v>
      </c>
      <c r="AU21" s="131"/>
      <c r="AV21" s="131"/>
      <c r="AW21" s="132"/>
      <c r="AX21" s="132"/>
      <c r="AY21" s="132"/>
    </row>
    <row r="22" spans="1:51" s="130" customFormat="1" ht="13.5" customHeight="1">
      <c r="A22" s="481" t="s">
        <v>940</v>
      </c>
      <c r="B22" s="647">
        <v>3.4</v>
      </c>
      <c r="C22" s="126">
        <v>38.1</v>
      </c>
      <c r="D22" s="619">
        <v>6.35</v>
      </c>
      <c r="E22" s="664">
        <v>4.44</v>
      </c>
      <c r="F22" s="126">
        <v>1.16</v>
      </c>
      <c r="G22" s="126">
        <v>2.69</v>
      </c>
      <c r="H22" s="126">
        <v>1.64</v>
      </c>
      <c r="I22" s="127">
        <v>1.3</v>
      </c>
      <c r="J22" s="665">
        <v>0.148</v>
      </c>
      <c r="K22" s="619">
        <v>43.53</v>
      </c>
      <c r="L22" s="128" t="s">
        <v>2627</v>
      </c>
      <c r="M22" s="664">
        <v>2.34</v>
      </c>
      <c r="N22" s="619">
        <v>5.4</v>
      </c>
      <c r="O22" s="619">
        <v>2.04</v>
      </c>
      <c r="P22" s="620">
        <v>1.12</v>
      </c>
      <c r="Q22" s="619">
        <v>8.55</v>
      </c>
      <c r="R22" s="620">
        <v>1.41</v>
      </c>
      <c r="S22" s="619">
        <v>2.25</v>
      </c>
      <c r="T22" s="620">
        <v>0.72</v>
      </c>
      <c r="U22" s="654">
        <v>-3.15</v>
      </c>
      <c r="V22" s="127">
        <v>1</v>
      </c>
      <c r="W22" s="129">
        <v>1</v>
      </c>
      <c r="X22" s="650" t="s">
        <v>2648</v>
      </c>
      <c r="Y22" s="261"/>
      <c r="Z22" s="261"/>
      <c r="AA22" s="263"/>
      <c r="AB22" s="678" t="s">
        <v>940</v>
      </c>
      <c r="AC22" s="680">
        <v>3.4</v>
      </c>
      <c r="AD22" s="679">
        <v>38.1</v>
      </c>
      <c r="AE22" s="679">
        <v>6.35</v>
      </c>
      <c r="AF22" s="681">
        <v>4.44</v>
      </c>
      <c r="AG22" s="679" t="s">
        <v>627</v>
      </c>
      <c r="AH22" s="679" t="s">
        <v>627</v>
      </c>
      <c r="AI22" s="679" t="s">
        <v>627</v>
      </c>
      <c r="AJ22" s="681" t="s">
        <v>627</v>
      </c>
      <c r="AU22" s="131"/>
      <c r="AV22" s="131"/>
      <c r="AW22" s="132"/>
      <c r="AX22" s="132"/>
      <c r="AY22" s="132"/>
    </row>
    <row r="23" spans="1:51" s="130" customFormat="1" ht="13.5" customHeight="1">
      <c r="A23" s="481" t="s">
        <v>941</v>
      </c>
      <c r="B23" s="647">
        <v>2.1</v>
      </c>
      <c r="C23" s="126">
        <v>44.45</v>
      </c>
      <c r="D23" s="619">
        <v>3.18</v>
      </c>
      <c r="E23" s="664">
        <v>2.72</v>
      </c>
      <c r="F23" s="126">
        <v>1.22</v>
      </c>
      <c r="G23" s="126">
        <v>3.14</v>
      </c>
      <c r="H23" s="126">
        <v>1.72</v>
      </c>
      <c r="I23" s="127">
        <v>1.59</v>
      </c>
      <c r="J23" s="665">
        <v>0.175</v>
      </c>
      <c r="K23" s="619">
        <v>83.33</v>
      </c>
      <c r="L23" s="128" t="s">
        <v>2628</v>
      </c>
      <c r="M23" s="664">
        <v>1.44</v>
      </c>
      <c r="N23" s="619">
        <v>5.19</v>
      </c>
      <c r="O23" s="619">
        <v>1.61</v>
      </c>
      <c r="P23" s="620">
        <v>1.38</v>
      </c>
      <c r="Q23" s="619">
        <v>8.27</v>
      </c>
      <c r="R23" s="620">
        <v>1.74</v>
      </c>
      <c r="S23" s="619">
        <v>2.11</v>
      </c>
      <c r="T23" s="620">
        <v>0.88</v>
      </c>
      <c r="U23" s="654">
        <v>-3.08</v>
      </c>
      <c r="V23" s="127">
        <v>4</v>
      </c>
      <c r="W23" s="129">
        <v>4</v>
      </c>
      <c r="X23" s="650" t="s">
        <v>2648</v>
      </c>
      <c r="Y23" s="261"/>
      <c r="Z23" s="261"/>
      <c r="AA23" s="263"/>
      <c r="AB23" s="678" t="s">
        <v>941</v>
      </c>
      <c r="AC23" s="680">
        <v>2.1</v>
      </c>
      <c r="AD23" s="679">
        <v>44.45</v>
      </c>
      <c r="AE23" s="679">
        <v>3.18</v>
      </c>
      <c r="AF23" s="681">
        <v>2.72</v>
      </c>
      <c r="AG23" s="679" t="s">
        <v>627</v>
      </c>
      <c r="AH23" s="679" t="s">
        <v>627</v>
      </c>
      <c r="AI23" s="679" t="s">
        <v>627</v>
      </c>
      <c r="AJ23" s="681" t="s">
        <v>627</v>
      </c>
      <c r="AU23" s="131"/>
      <c r="AV23" s="131"/>
      <c r="AW23" s="132"/>
      <c r="AX23" s="132"/>
      <c r="AY23" s="132"/>
    </row>
    <row r="24" spans="1:51" s="130" customFormat="1" ht="13.5" customHeight="1">
      <c r="A24" s="481" t="s">
        <v>942</v>
      </c>
      <c r="B24" s="647">
        <v>3.1</v>
      </c>
      <c r="C24" s="126">
        <v>44.45</v>
      </c>
      <c r="D24" s="619">
        <v>4.76</v>
      </c>
      <c r="E24" s="664">
        <v>4.01</v>
      </c>
      <c r="F24" s="126">
        <v>1.28</v>
      </c>
      <c r="G24" s="126">
        <v>3.14</v>
      </c>
      <c r="H24" s="126">
        <v>1.82</v>
      </c>
      <c r="I24" s="127">
        <v>1.62</v>
      </c>
      <c r="J24" s="665">
        <v>0.176</v>
      </c>
      <c r="K24" s="619">
        <v>56.77</v>
      </c>
      <c r="L24" s="128" t="s">
        <v>2629</v>
      </c>
      <c r="M24" s="664">
        <v>2.12</v>
      </c>
      <c r="N24" s="619">
        <v>7.44</v>
      </c>
      <c r="O24" s="619">
        <v>2.35</v>
      </c>
      <c r="P24" s="620">
        <v>1.36</v>
      </c>
      <c r="Q24" s="126">
        <v>11.83</v>
      </c>
      <c r="R24" s="620">
        <v>1.72</v>
      </c>
      <c r="S24" s="619">
        <v>3.05</v>
      </c>
      <c r="T24" s="620">
        <v>0.87</v>
      </c>
      <c r="U24" s="654">
        <v>-4.39</v>
      </c>
      <c r="V24" s="127">
        <v>1</v>
      </c>
      <c r="W24" s="129">
        <v>3</v>
      </c>
      <c r="X24" s="650" t="s">
        <v>2648</v>
      </c>
      <c r="Y24" s="261"/>
      <c r="Z24" s="261"/>
      <c r="AA24" s="263"/>
      <c r="AB24" s="678" t="s">
        <v>942</v>
      </c>
      <c r="AC24" s="680">
        <v>3.1</v>
      </c>
      <c r="AD24" s="679">
        <v>44.45</v>
      </c>
      <c r="AE24" s="679">
        <v>4.76</v>
      </c>
      <c r="AF24" s="681">
        <v>4.01</v>
      </c>
      <c r="AG24" s="679" t="s">
        <v>627</v>
      </c>
      <c r="AH24" s="679" t="s">
        <v>627</v>
      </c>
      <c r="AI24" s="679" t="s">
        <v>627</v>
      </c>
      <c r="AJ24" s="681" t="s">
        <v>627</v>
      </c>
      <c r="AU24" s="131"/>
      <c r="AV24" s="131"/>
      <c r="AW24" s="132"/>
      <c r="AX24" s="132"/>
      <c r="AY24" s="132"/>
    </row>
    <row r="25" spans="1:51" s="130" customFormat="1" ht="13.5" customHeight="1">
      <c r="A25" s="481" t="s">
        <v>1058</v>
      </c>
      <c r="B25" s="647">
        <v>4.1</v>
      </c>
      <c r="C25" s="126">
        <v>44.45</v>
      </c>
      <c r="D25" s="619">
        <v>6.35</v>
      </c>
      <c r="E25" s="664">
        <v>5.25</v>
      </c>
      <c r="F25" s="126">
        <v>1.33</v>
      </c>
      <c r="G25" s="126">
        <v>3.14</v>
      </c>
      <c r="H25" s="126">
        <v>1.88</v>
      </c>
      <c r="I25" s="127">
        <v>1.59</v>
      </c>
      <c r="J25" s="665">
        <v>0.173</v>
      </c>
      <c r="K25" s="619">
        <v>42.2</v>
      </c>
      <c r="L25" s="128" t="s">
        <v>2630</v>
      </c>
      <c r="M25" s="664">
        <v>2.77</v>
      </c>
      <c r="N25" s="619">
        <v>9.29</v>
      </c>
      <c r="O25" s="619">
        <v>2.98</v>
      </c>
      <c r="P25" s="620">
        <v>1.33</v>
      </c>
      <c r="Q25" s="126">
        <v>14.71</v>
      </c>
      <c r="R25" s="620">
        <v>1.67</v>
      </c>
      <c r="S25" s="619">
        <v>3.88</v>
      </c>
      <c r="T25" s="620">
        <v>0.86</v>
      </c>
      <c r="U25" s="654">
        <v>-5.42</v>
      </c>
      <c r="V25" s="127">
        <v>1</v>
      </c>
      <c r="W25" s="129">
        <v>1</v>
      </c>
      <c r="X25" s="650" t="s">
        <v>2648</v>
      </c>
      <c r="Y25" s="261"/>
      <c r="Z25" s="261"/>
      <c r="AA25" s="263"/>
      <c r="AB25" s="678" t="s">
        <v>1058</v>
      </c>
      <c r="AC25" s="680">
        <v>4.1</v>
      </c>
      <c r="AD25" s="679">
        <v>44.45</v>
      </c>
      <c r="AE25" s="679">
        <v>6.35</v>
      </c>
      <c r="AF25" s="681">
        <v>5.25</v>
      </c>
      <c r="AG25" s="679" t="s">
        <v>627</v>
      </c>
      <c r="AH25" s="679" t="s">
        <v>627</v>
      </c>
      <c r="AI25" s="679" t="s">
        <v>627</v>
      </c>
      <c r="AJ25" s="681" t="s">
        <v>627</v>
      </c>
      <c r="AU25" s="131"/>
      <c r="AV25" s="131"/>
      <c r="AW25" s="132"/>
      <c r="AX25" s="132"/>
      <c r="AY25" s="132"/>
    </row>
    <row r="26" spans="1:51" s="130" customFormat="1" ht="13.5" customHeight="1">
      <c r="A26" s="481" t="s">
        <v>1059</v>
      </c>
      <c r="B26" s="647">
        <v>2.4</v>
      </c>
      <c r="C26" s="126">
        <v>50.8</v>
      </c>
      <c r="D26" s="619">
        <v>3.18</v>
      </c>
      <c r="E26" s="664">
        <v>3.12</v>
      </c>
      <c r="F26" s="126">
        <v>1.32</v>
      </c>
      <c r="G26" s="126">
        <v>3.59</v>
      </c>
      <c r="H26" s="126">
        <v>1.87</v>
      </c>
      <c r="I26" s="127">
        <v>1.74</v>
      </c>
      <c r="J26" s="665">
        <v>0.196</v>
      </c>
      <c r="K26" s="619">
        <v>81.67</v>
      </c>
      <c r="L26" s="128" t="s">
        <v>2631</v>
      </c>
      <c r="M26" s="664">
        <v>1.65</v>
      </c>
      <c r="N26" s="619">
        <v>7.2</v>
      </c>
      <c r="O26" s="619">
        <v>1.92</v>
      </c>
      <c r="P26" s="620">
        <v>1.53</v>
      </c>
      <c r="Q26" s="126">
        <v>11.44</v>
      </c>
      <c r="R26" s="620">
        <v>1.92</v>
      </c>
      <c r="S26" s="619">
        <v>2.96</v>
      </c>
      <c r="T26" s="620">
        <v>0.98</v>
      </c>
      <c r="U26" s="654">
        <v>-4.24</v>
      </c>
      <c r="V26" s="127">
        <v>4</v>
      </c>
      <c r="W26" s="129">
        <v>4</v>
      </c>
      <c r="X26" s="650" t="s">
        <v>2648</v>
      </c>
      <c r="Y26" s="261"/>
      <c r="Z26" s="261"/>
      <c r="AA26" s="263"/>
      <c r="AB26" s="678" t="s">
        <v>1059</v>
      </c>
      <c r="AC26" s="680">
        <v>2.4</v>
      </c>
      <c r="AD26" s="679">
        <v>50.8</v>
      </c>
      <c r="AE26" s="679">
        <v>3.18</v>
      </c>
      <c r="AF26" s="681">
        <v>3.12</v>
      </c>
      <c r="AG26" s="679" t="s">
        <v>627</v>
      </c>
      <c r="AH26" s="679" t="s">
        <v>627</v>
      </c>
      <c r="AI26" s="679" t="s">
        <v>627</v>
      </c>
      <c r="AJ26" s="681" t="s">
        <v>627</v>
      </c>
      <c r="AU26" s="131"/>
      <c r="AV26" s="131"/>
      <c r="AW26" s="132"/>
      <c r="AX26" s="132"/>
      <c r="AY26" s="132"/>
    </row>
    <row r="27" spans="1:51" s="130" customFormat="1" ht="13.5" customHeight="1">
      <c r="A27" s="481" t="s">
        <v>1060</v>
      </c>
      <c r="B27" s="647">
        <v>3.6</v>
      </c>
      <c r="C27" s="126">
        <v>50.8</v>
      </c>
      <c r="D27" s="619">
        <v>4.76</v>
      </c>
      <c r="E27" s="664">
        <v>4.61</v>
      </c>
      <c r="F27" s="126">
        <v>1.43</v>
      </c>
      <c r="G27" s="126">
        <v>3.59</v>
      </c>
      <c r="H27" s="126">
        <v>2.02</v>
      </c>
      <c r="I27" s="127">
        <v>1.81</v>
      </c>
      <c r="J27" s="665">
        <v>0.199</v>
      </c>
      <c r="K27" s="619">
        <v>55.28</v>
      </c>
      <c r="L27" s="128" t="s">
        <v>2632</v>
      </c>
      <c r="M27" s="664">
        <v>2.44</v>
      </c>
      <c r="N27" s="126">
        <v>11.19</v>
      </c>
      <c r="O27" s="619">
        <v>3.06</v>
      </c>
      <c r="P27" s="620">
        <v>1.55</v>
      </c>
      <c r="Q27" s="126">
        <v>17.79</v>
      </c>
      <c r="R27" s="620">
        <v>1.96</v>
      </c>
      <c r="S27" s="619">
        <v>4.59</v>
      </c>
      <c r="T27" s="620">
        <v>0.99</v>
      </c>
      <c r="U27" s="654">
        <v>-6.6</v>
      </c>
      <c r="V27" s="127">
        <v>2</v>
      </c>
      <c r="W27" s="129">
        <v>4</v>
      </c>
      <c r="X27" s="650" t="s">
        <v>2648</v>
      </c>
      <c r="Y27" s="261"/>
      <c r="Z27" s="261"/>
      <c r="AA27" s="263"/>
      <c r="AB27" s="678" t="s">
        <v>1060</v>
      </c>
      <c r="AC27" s="680">
        <v>3.6</v>
      </c>
      <c r="AD27" s="679">
        <v>50.8</v>
      </c>
      <c r="AE27" s="679">
        <v>4.76</v>
      </c>
      <c r="AF27" s="681">
        <v>4.61</v>
      </c>
      <c r="AG27" s="679" t="s">
        <v>627</v>
      </c>
      <c r="AH27" s="679" t="s">
        <v>627</v>
      </c>
      <c r="AI27" s="679" t="s">
        <v>627</v>
      </c>
      <c r="AJ27" s="681" t="s">
        <v>627</v>
      </c>
      <c r="AU27" s="131"/>
      <c r="AV27" s="131"/>
      <c r="AW27" s="132"/>
      <c r="AX27" s="132"/>
      <c r="AY27" s="132"/>
    </row>
    <row r="28" spans="1:51" s="130" customFormat="1" ht="13.5" customHeight="1">
      <c r="A28" s="481" t="s">
        <v>1061</v>
      </c>
      <c r="B28" s="647">
        <v>4.7</v>
      </c>
      <c r="C28" s="126">
        <v>50.8</v>
      </c>
      <c r="D28" s="619">
        <v>6.35</v>
      </c>
      <c r="E28" s="664">
        <v>6.05</v>
      </c>
      <c r="F28" s="126">
        <v>1.48</v>
      </c>
      <c r="G28" s="126">
        <v>3.59</v>
      </c>
      <c r="H28" s="126">
        <v>2.1</v>
      </c>
      <c r="I28" s="127">
        <v>1.78</v>
      </c>
      <c r="J28" s="665">
        <v>0.198</v>
      </c>
      <c r="K28" s="619">
        <v>42.13</v>
      </c>
      <c r="L28" s="128" t="s">
        <v>2633</v>
      </c>
      <c r="M28" s="664">
        <v>3.19</v>
      </c>
      <c r="N28" s="126">
        <v>14.04</v>
      </c>
      <c r="O28" s="619">
        <v>3.9</v>
      </c>
      <c r="P28" s="620">
        <v>1.53</v>
      </c>
      <c r="Q28" s="126">
        <v>22.3</v>
      </c>
      <c r="R28" s="620">
        <v>1.93</v>
      </c>
      <c r="S28" s="619">
        <v>5.78</v>
      </c>
      <c r="T28" s="620">
        <v>0.98</v>
      </c>
      <c r="U28" s="654">
        <v>-8.26</v>
      </c>
      <c r="V28" s="127">
        <v>1</v>
      </c>
      <c r="W28" s="129">
        <v>1</v>
      </c>
      <c r="X28" s="650" t="s">
        <v>2648</v>
      </c>
      <c r="Y28" s="261"/>
      <c r="Z28" s="261"/>
      <c r="AA28" s="263"/>
      <c r="AB28" s="678" t="s">
        <v>1061</v>
      </c>
      <c r="AC28" s="680">
        <v>4.7</v>
      </c>
      <c r="AD28" s="679">
        <v>50.8</v>
      </c>
      <c r="AE28" s="679">
        <v>6.35</v>
      </c>
      <c r="AF28" s="681">
        <v>6.05</v>
      </c>
      <c r="AG28" s="679" t="s">
        <v>627</v>
      </c>
      <c r="AH28" s="679" t="s">
        <v>627</v>
      </c>
      <c r="AI28" s="679" t="s">
        <v>627</v>
      </c>
      <c r="AJ28" s="681" t="s">
        <v>627</v>
      </c>
      <c r="AU28" s="131"/>
      <c r="AV28" s="131"/>
      <c r="AW28" s="132"/>
      <c r="AX28" s="132"/>
      <c r="AY28" s="132"/>
    </row>
    <row r="29" spans="1:51" s="130" customFormat="1" ht="13.5" customHeight="1">
      <c r="A29" s="481" t="s">
        <v>1270</v>
      </c>
      <c r="B29" s="647">
        <v>5.8</v>
      </c>
      <c r="C29" s="126">
        <v>50.8</v>
      </c>
      <c r="D29" s="619">
        <v>7.94</v>
      </c>
      <c r="E29" s="664">
        <v>7.42</v>
      </c>
      <c r="F29" s="126">
        <v>1.54</v>
      </c>
      <c r="G29" s="126">
        <v>3.59</v>
      </c>
      <c r="H29" s="126">
        <v>2.17</v>
      </c>
      <c r="I29" s="127">
        <v>1.78</v>
      </c>
      <c r="J29" s="665">
        <v>0.197</v>
      </c>
      <c r="K29" s="619">
        <v>33.97</v>
      </c>
      <c r="L29" s="128" t="s">
        <v>2634</v>
      </c>
      <c r="M29" s="664">
        <v>3.92</v>
      </c>
      <c r="N29" s="126">
        <v>16.68</v>
      </c>
      <c r="O29" s="619">
        <v>4.71</v>
      </c>
      <c r="P29" s="620">
        <v>1.5</v>
      </c>
      <c r="Q29" s="126">
        <v>26.39</v>
      </c>
      <c r="R29" s="620">
        <v>1.89</v>
      </c>
      <c r="S29" s="619">
        <v>6.97</v>
      </c>
      <c r="T29" s="620">
        <v>0.97</v>
      </c>
      <c r="U29" s="654">
        <v>-9.71</v>
      </c>
      <c r="V29" s="127">
        <v>1</v>
      </c>
      <c r="W29" s="129">
        <v>1</v>
      </c>
      <c r="X29" s="650" t="s">
        <v>2648</v>
      </c>
      <c r="Y29" s="261"/>
      <c r="Z29" s="261"/>
      <c r="AA29" s="263"/>
      <c r="AB29" s="678" t="s">
        <v>1270</v>
      </c>
      <c r="AC29" s="680">
        <v>5.8</v>
      </c>
      <c r="AD29" s="679">
        <v>50.8</v>
      </c>
      <c r="AE29" s="679">
        <v>7.94</v>
      </c>
      <c r="AF29" s="681">
        <v>7.42</v>
      </c>
      <c r="AG29" s="679" t="s">
        <v>627</v>
      </c>
      <c r="AH29" s="679" t="s">
        <v>627</v>
      </c>
      <c r="AI29" s="679" t="s">
        <v>627</v>
      </c>
      <c r="AJ29" s="681" t="s">
        <v>627</v>
      </c>
      <c r="AU29" s="131"/>
      <c r="AV29" s="131"/>
      <c r="AW29" s="132"/>
      <c r="AX29" s="132"/>
      <c r="AY29" s="132"/>
    </row>
    <row r="30" spans="1:51" s="130" customFormat="1" ht="13.5" customHeight="1">
      <c r="A30" s="481" t="s">
        <v>1271</v>
      </c>
      <c r="B30" s="647">
        <v>7</v>
      </c>
      <c r="C30" s="126">
        <v>50.8</v>
      </c>
      <c r="D30" s="619">
        <v>9.53</v>
      </c>
      <c r="E30" s="664">
        <v>8.77</v>
      </c>
      <c r="F30" s="126">
        <v>1.59</v>
      </c>
      <c r="G30" s="126">
        <v>3.59</v>
      </c>
      <c r="H30" s="126">
        <v>2.25</v>
      </c>
      <c r="I30" s="127">
        <v>1.83</v>
      </c>
      <c r="J30" s="665">
        <v>0.195</v>
      </c>
      <c r="K30" s="619">
        <v>27.86</v>
      </c>
      <c r="L30" s="128" t="s">
        <v>2635</v>
      </c>
      <c r="M30" s="664">
        <v>4.7</v>
      </c>
      <c r="N30" s="126">
        <v>19.46</v>
      </c>
      <c r="O30" s="619">
        <v>5.58</v>
      </c>
      <c r="P30" s="620">
        <v>1.48</v>
      </c>
      <c r="Q30" s="126">
        <v>30.61</v>
      </c>
      <c r="R30" s="620">
        <v>1.86</v>
      </c>
      <c r="S30" s="126">
        <v>8.31</v>
      </c>
      <c r="T30" s="620">
        <v>0.97</v>
      </c>
      <c r="U30" s="129">
        <v>-11.15</v>
      </c>
      <c r="V30" s="127">
        <v>1</v>
      </c>
      <c r="W30" s="129">
        <v>1</v>
      </c>
      <c r="X30" s="650" t="s">
        <v>2648</v>
      </c>
      <c r="Y30" s="261"/>
      <c r="Z30" s="261"/>
      <c r="AA30" s="263"/>
      <c r="AB30" s="678" t="s">
        <v>1271</v>
      </c>
      <c r="AC30" s="680">
        <v>7</v>
      </c>
      <c r="AD30" s="679">
        <v>50.8</v>
      </c>
      <c r="AE30" s="679">
        <v>9.53</v>
      </c>
      <c r="AF30" s="681">
        <v>8.77</v>
      </c>
      <c r="AG30" s="679" t="s">
        <v>627</v>
      </c>
      <c r="AH30" s="679" t="s">
        <v>627</v>
      </c>
      <c r="AI30" s="679" t="s">
        <v>627</v>
      </c>
      <c r="AJ30" s="681" t="s">
        <v>627</v>
      </c>
      <c r="AU30" s="131"/>
      <c r="AV30" s="131"/>
      <c r="AW30" s="132"/>
      <c r="AX30" s="132"/>
      <c r="AY30" s="132"/>
    </row>
    <row r="31" spans="1:51" s="130" customFormat="1" ht="13.5" customHeight="1">
      <c r="A31" s="481" t="s">
        <v>1272</v>
      </c>
      <c r="B31" s="647">
        <v>4.6</v>
      </c>
      <c r="C31" s="126">
        <v>63.5</v>
      </c>
      <c r="D31" s="619">
        <v>4.76</v>
      </c>
      <c r="E31" s="664">
        <v>5.81</v>
      </c>
      <c r="F31" s="126">
        <v>1.75</v>
      </c>
      <c r="G31" s="126">
        <v>4.49</v>
      </c>
      <c r="H31" s="126">
        <v>2.47</v>
      </c>
      <c r="I31" s="127">
        <v>2.25</v>
      </c>
      <c r="J31" s="665">
        <v>0.25</v>
      </c>
      <c r="K31" s="619">
        <v>54.35</v>
      </c>
      <c r="L31" s="128" t="s">
        <v>2621</v>
      </c>
      <c r="M31" s="664">
        <v>3.07</v>
      </c>
      <c r="N31" s="126">
        <v>22.52</v>
      </c>
      <c r="O31" s="619">
        <v>4.89</v>
      </c>
      <c r="P31" s="620">
        <v>1.96</v>
      </c>
      <c r="Q31" s="126">
        <v>35.86</v>
      </c>
      <c r="R31" s="620">
        <v>2.48</v>
      </c>
      <c r="S31" s="126">
        <v>9.18</v>
      </c>
      <c r="T31" s="620">
        <v>1.25</v>
      </c>
      <c r="U31" s="129">
        <v>-13.34</v>
      </c>
      <c r="V31" s="127">
        <v>4</v>
      </c>
      <c r="W31" s="129">
        <v>4</v>
      </c>
      <c r="X31" s="650" t="s">
        <v>2648</v>
      </c>
      <c r="Y31" s="261"/>
      <c r="Z31" s="261"/>
      <c r="AA31" s="263"/>
      <c r="AB31" s="678" t="s">
        <v>1272</v>
      </c>
      <c r="AC31" s="680">
        <v>4.6</v>
      </c>
      <c r="AD31" s="679">
        <v>63.5</v>
      </c>
      <c r="AE31" s="679">
        <v>4.76</v>
      </c>
      <c r="AF31" s="681">
        <v>5.81</v>
      </c>
      <c r="AG31" s="679" t="s">
        <v>630</v>
      </c>
      <c r="AH31" s="679">
        <v>34.76</v>
      </c>
      <c r="AI31" s="679">
        <v>36.5</v>
      </c>
      <c r="AJ31" s="681">
        <v>4.96</v>
      </c>
      <c r="AU31" s="131"/>
      <c r="AV31" s="131"/>
      <c r="AW31" s="132"/>
      <c r="AX31" s="132"/>
      <c r="AY31" s="132"/>
    </row>
    <row r="32" spans="1:51" s="130" customFormat="1" ht="13.5" customHeight="1">
      <c r="A32" s="481" t="s">
        <v>1273</v>
      </c>
      <c r="B32" s="647">
        <v>6.1</v>
      </c>
      <c r="C32" s="126">
        <v>63.5</v>
      </c>
      <c r="D32" s="619">
        <v>6.35</v>
      </c>
      <c r="E32" s="664">
        <v>7.68</v>
      </c>
      <c r="F32" s="126">
        <v>1.79</v>
      </c>
      <c r="G32" s="126">
        <v>4.49</v>
      </c>
      <c r="H32" s="126">
        <v>2.53</v>
      </c>
      <c r="I32" s="127">
        <v>2.24</v>
      </c>
      <c r="J32" s="665">
        <v>0.247</v>
      </c>
      <c r="K32" s="619">
        <v>40.49</v>
      </c>
      <c r="L32" s="128" t="s">
        <v>2622</v>
      </c>
      <c r="M32" s="664">
        <v>4.1</v>
      </c>
      <c r="N32" s="126">
        <v>28.67</v>
      </c>
      <c r="O32" s="619">
        <v>6.29</v>
      </c>
      <c r="P32" s="620">
        <v>1.93</v>
      </c>
      <c r="Q32" s="126">
        <v>45.55</v>
      </c>
      <c r="R32" s="620">
        <v>2.43</v>
      </c>
      <c r="S32" s="126">
        <v>11.79</v>
      </c>
      <c r="T32" s="620">
        <v>1.24</v>
      </c>
      <c r="U32" s="129">
        <v>-16.88</v>
      </c>
      <c r="V32" s="127">
        <v>1</v>
      </c>
      <c r="W32" s="129">
        <v>4</v>
      </c>
      <c r="X32" s="650" t="s">
        <v>2648</v>
      </c>
      <c r="Y32" s="261"/>
      <c r="Z32" s="261"/>
      <c r="AA32" s="263"/>
      <c r="AB32" s="678" t="s">
        <v>1273</v>
      </c>
      <c r="AC32" s="680">
        <v>6.1</v>
      </c>
      <c r="AD32" s="679">
        <v>63.5</v>
      </c>
      <c r="AE32" s="679">
        <v>6.35</v>
      </c>
      <c r="AF32" s="681">
        <v>7.68</v>
      </c>
      <c r="AG32" s="679" t="s">
        <v>630</v>
      </c>
      <c r="AH32" s="679">
        <v>36.35</v>
      </c>
      <c r="AI32" s="679">
        <v>36.5</v>
      </c>
      <c r="AJ32" s="681">
        <v>6.52</v>
      </c>
      <c r="AU32" s="131"/>
      <c r="AV32" s="131"/>
      <c r="AW32" s="132"/>
      <c r="AX32" s="132"/>
      <c r="AY32" s="132"/>
    </row>
    <row r="33" spans="1:51" s="130" customFormat="1" ht="13.5" customHeight="1">
      <c r="A33" s="481" t="s">
        <v>1274</v>
      </c>
      <c r="B33" s="647">
        <v>7.4</v>
      </c>
      <c r="C33" s="126">
        <v>63.5</v>
      </c>
      <c r="D33" s="619">
        <v>7.94</v>
      </c>
      <c r="E33" s="664">
        <v>9.42</v>
      </c>
      <c r="F33" s="126">
        <v>1.87</v>
      </c>
      <c r="G33" s="126">
        <v>4.49</v>
      </c>
      <c r="H33" s="126">
        <v>2.64</v>
      </c>
      <c r="I33" s="127">
        <v>2.31</v>
      </c>
      <c r="J33" s="665">
        <v>0.25</v>
      </c>
      <c r="K33" s="619">
        <v>33.78</v>
      </c>
      <c r="L33" s="128" t="s">
        <v>2503</v>
      </c>
      <c r="M33" s="664">
        <v>5</v>
      </c>
      <c r="N33" s="126">
        <v>35.09</v>
      </c>
      <c r="O33" s="619">
        <v>7.83</v>
      </c>
      <c r="P33" s="620">
        <v>1.92</v>
      </c>
      <c r="Q33" s="126">
        <v>55.67</v>
      </c>
      <c r="R33" s="620">
        <v>2.42</v>
      </c>
      <c r="S33" s="126">
        <v>14.51</v>
      </c>
      <c r="T33" s="620">
        <v>1.24</v>
      </c>
      <c r="U33" s="129">
        <v>-20.58</v>
      </c>
      <c r="V33" s="127">
        <v>1</v>
      </c>
      <c r="W33" s="129">
        <v>1</v>
      </c>
      <c r="X33" s="650" t="s">
        <v>2648</v>
      </c>
      <c r="Y33" s="261"/>
      <c r="Z33" s="261"/>
      <c r="AA33" s="263"/>
      <c r="AB33" s="678" t="s">
        <v>1274</v>
      </c>
      <c r="AC33" s="680">
        <v>7.4</v>
      </c>
      <c r="AD33" s="679">
        <v>63.5</v>
      </c>
      <c r="AE33" s="679">
        <v>7.94</v>
      </c>
      <c r="AF33" s="681">
        <v>9.42</v>
      </c>
      <c r="AG33" s="679" t="s">
        <v>629</v>
      </c>
      <c r="AH33" s="679">
        <v>37.94</v>
      </c>
      <c r="AI33" s="679">
        <v>44</v>
      </c>
      <c r="AJ33" s="681">
        <v>8.42</v>
      </c>
      <c r="AU33" s="131"/>
      <c r="AV33" s="131"/>
      <c r="AW33" s="132"/>
      <c r="AX33" s="132"/>
      <c r="AY33" s="132"/>
    </row>
    <row r="34" spans="1:51" s="130" customFormat="1" ht="13.5" customHeight="1">
      <c r="A34" s="481" t="s">
        <v>1275</v>
      </c>
      <c r="B34" s="647">
        <v>8.7</v>
      </c>
      <c r="C34" s="126">
        <v>63.5</v>
      </c>
      <c r="D34" s="619">
        <v>9.53</v>
      </c>
      <c r="E34" s="647">
        <v>11.2</v>
      </c>
      <c r="F34" s="126">
        <v>1.92</v>
      </c>
      <c r="G34" s="126">
        <v>4.49</v>
      </c>
      <c r="H34" s="126">
        <v>2.71</v>
      </c>
      <c r="I34" s="127">
        <v>2.25</v>
      </c>
      <c r="J34" s="665">
        <v>0.248</v>
      </c>
      <c r="K34" s="619">
        <v>28.51</v>
      </c>
      <c r="L34" s="128" t="s">
        <v>2504</v>
      </c>
      <c r="M34" s="664">
        <v>5.9</v>
      </c>
      <c r="N34" s="126">
        <v>39.93</v>
      </c>
      <c r="O34" s="619">
        <v>9</v>
      </c>
      <c r="P34" s="620">
        <v>1.89</v>
      </c>
      <c r="Q34" s="126">
        <v>63.21</v>
      </c>
      <c r="R34" s="620">
        <v>2.38</v>
      </c>
      <c r="S34" s="126">
        <v>16.65</v>
      </c>
      <c r="T34" s="620">
        <v>1.22</v>
      </c>
      <c r="U34" s="129">
        <v>-23.28</v>
      </c>
      <c r="V34" s="127">
        <v>1</v>
      </c>
      <c r="W34" s="129">
        <v>1</v>
      </c>
      <c r="X34" s="650" t="s">
        <v>2648</v>
      </c>
      <c r="Y34" s="261"/>
      <c r="Z34" s="261"/>
      <c r="AA34" s="263"/>
      <c r="AB34" s="678" t="s">
        <v>1275</v>
      </c>
      <c r="AC34" s="680">
        <v>8.7</v>
      </c>
      <c r="AD34" s="679">
        <v>63.5</v>
      </c>
      <c r="AE34" s="679">
        <v>9.53</v>
      </c>
      <c r="AF34" s="681">
        <v>11.2</v>
      </c>
      <c r="AG34" s="679" t="s">
        <v>629</v>
      </c>
      <c r="AH34" s="679">
        <v>39.53</v>
      </c>
      <c r="AI34" s="679">
        <v>44</v>
      </c>
      <c r="AJ34" s="681">
        <v>9.95</v>
      </c>
      <c r="AU34" s="131"/>
      <c r="AV34" s="131"/>
      <c r="AW34" s="132"/>
      <c r="AX34" s="132"/>
      <c r="AY34" s="132"/>
    </row>
    <row r="35" spans="1:51" s="130" customFormat="1" ht="13.5" customHeight="1">
      <c r="A35" s="481" t="s">
        <v>1276</v>
      </c>
      <c r="B35" s="647">
        <v>11.4</v>
      </c>
      <c r="C35" s="126">
        <v>63.5</v>
      </c>
      <c r="D35" s="617">
        <v>12.7</v>
      </c>
      <c r="E35" s="647">
        <v>14.5</v>
      </c>
      <c r="F35" s="126">
        <v>2.04</v>
      </c>
      <c r="G35" s="126">
        <v>4.49</v>
      </c>
      <c r="H35" s="126">
        <v>2.89</v>
      </c>
      <c r="I35" s="127">
        <v>2.39</v>
      </c>
      <c r="J35" s="665">
        <v>0.25</v>
      </c>
      <c r="K35" s="619">
        <v>21.93</v>
      </c>
      <c r="L35" s="128" t="s">
        <v>2505</v>
      </c>
      <c r="M35" s="664">
        <v>7.7</v>
      </c>
      <c r="N35" s="126">
        <v>50.86</v>
      </c>
      <c r="O35" s="619">
        <v>11.8</v>
      </c>
      <c r="P35" s="620">
        <v>1.87</v>
      </c>
      <c r="Q35" s="126">
        <v>79.66</v>
      </c>
      <c r="R35" s="620">
        <v>2.34</v>
      </c>
      <c r="S35" s="126">
        <v>22.06</v>
      </c>
      <c r="T35" s="620">
        <v>1.23</v>
      </c>
      <c r="U35" s="654">
        <v>-28.8</v>
      </c>
      <c r="V35" s="127">
        <v>1</v>
      </c>
      <c r="W35" s="129">
        <v>1</v>
      </c>
      <c r="X35" s="650" t="s">
        <v>2648</v>
      </c>
      <c r="Y35" s="261"/>
      <c r="Z35" s="261"/>
      <c r="AA35" s="263"/>
      <c r="AB35" s="678" t="s">
        <v>1276</v>
      </c>
      <c r="AC35" s="680">
        <v>11.4</v>
      </c>
      <c r="AD35" s="679">
        <v>63.5</v>
      </c>
      <c r="AE35" s="679">
        <v>12.7</v>
      </c>
      <c r="AF35" s="681">
        <v>14.5</v>
      </c>
      <c r="AG35" s="679" t="s">
        <v>629</v>
      </c>
      <c r="AH35" s="679">
        <v>42.7</v>
      </c>
      <c r="AI35" s="679">
        <v>44</v>
      </c>
      <c r="AJ35" s="681">
        <v>12.87</v>
      </c>
      <c r="AU35" s="131"/>
      <c r="AV35" s="131"/>
      <c r="AW35" s="132"/>
      <c r="AX35" s="132"/>
      <c r="AY35" s="132"/>
    </row>
    <row r="36" spans="1:51" s="130" customFormat="1" ht="13.5" customHeight="1">
      <c r="A36" s="481" t="s">
        <v>1277</v>
      </c>
      <c r="B36" s="647">
        <v>5.5</v>
      </c>
      <c r="C36" s="126">
        <v>76.2</v>
      </c>
      <c r="D36" s="619">
        <v>4.76</v>
      </c>
      <c r="E36" s="664">
        <v>7.03</v>
      </c>
      <c r="F36" s="126">
        <v>2.06</v>
      </c>
      <c r="G36" s="126">
        <v>5.39</v>
      </c>
      <c r="H36" s="126">
        <v>2.92</v>
      </c>
      <c r="I36" s="127">
        <v>2.7</v>
      </c>
      <c r="J36" s="665">
        <v>0.301</v>
      </c>
      <c r="K36" s="619">
        <v>54.73</v>
      </c>
      <c r="L36" s="128" t="s">
        <v>2506</v>
      </c>
      <c r="M36" s="664">
        <v>3.71</v>
      </c>
      <c r="N36" s="619">
        <v>39.7</v>
      </c>
      <c r="O36" s="619">
        <v>7.14</v>
      </c>
      <c r="P36" s="620">
        <v>2.37</v>
      </c>
      <c r="Q36" s="126">
        <v>63.26</v>
      </c>
      <c r="R36" s="620">
        <v>2.99</v>
      </c>
      <c r="S36" s="126">
        <v>16.14</v>
      </c>
      <c r="T36" s="620">
        <v>1.51</v>
      </c>
      <c r="U36" s="129">
        <v>-23.56</v>
      </c>
      <c r="V36" s="127">
        <v>4</v>
      </c>
      <c r="W36" s="129">
        <v>4</v>
      </c>
      <c r="X36" s="650" t="s">
        <v>2648</v>
      </c>
      <c r="Y36" s="261"/>
      <c r="Z36" s="261"/>
      <c r="AA36" s="263"/>
      <c r="AB36" s="678" t="s">
        <v>1277</v>
      </c>
      <c r="AC36" s="680">
        <v>5.5</v>
      </c>
      <c r="AD36" s="679">
        <v>76.2</v>
      </c>
      <c r="AE36" s="679">
        <v>4.76</v>
      </c>
      <c r="AF36" s="681">
        <v>7.03</v>
      </c>
      <c r="AG36" s="679" t="s">
        <v>630</v>
      </c>
      <c r="AH36" s="679">
        <v>34.76</v>
      </c>
      <c r="AI36" s="679">
        <v>49.2</v>
      </c>
      <c r="AJ36" s="681">
        <v>6.17</v>
      </c>
      <c r="AU36" s="131"/>
      <c r="AV36" s="131"/>
      <c r="AW36" s="132"/>
      <c r="AX36" s="132"/>
      <c r="AY36" s="132"/>
    </row>
    <row r="37" spans="1:51" s="130" customFormat="1" ht="13.5" customHeight="1">
      <c r="A37" s="481" t="s">
        <v>1278</v>
      </c>
      <c r="B37" s="647">
        <v>7.3</v>
      </c>
      <c r="C37" s="126">
        <v>76.2</v>
      </c>
      <c r="D37" s="619">
        <v>6.35</v>
      </c>
      <c r="E37" s="664">
        <v>9.29</v>
      </c>
      <c r="F37" s="126">
        <v>2.13</v>
      </c>
      <c r="G37" s="126">
        <v>5.39</v>
      </c>
      <c r="H37" s="126">
        <v>3.01</v>
      </c>
      <c r="I37" s="127">
        <v>2.72</v>
      </c>
      <c r="J37" s="665">
        <v>0.301</v>
      </c>
      <c r="K37" s="619">
        <v>41.23</v>
      </c>
      <c r="L37" s="128" t="s">
        <v>2507</v>
      </c>
      <c r="M37" s="664">
        <v>4.9</v>
      </c>
      <c r="N37" s="126">
        <v>51.46</v>
      </c>
      <c r="O37" s="619">
        <v>9.37</v>
      </c>
      <c r="P37" s="620">
        <v>2.35</v>
      </c>
      <c r="Q37" s="126">
        <v>81.95</v>
      </c>
      <c r="R37" s="620">
        <v>2.97</v>
      </c>
      <c r="S37" s="126">
        <v>20.97</v>
      </c>
      <c r="T37" s="620">
        <v>1.5</v>
      </c>
      <c r="U37" s="129">
        <v>-30.49</v>
      </c>
      <c r="V37" s="127">
        <v>4</v>
      </c>
      <c r="W37" s="129">
        <v>4</v>
      </c>
      <c r="X37" s="650" t="s">
        <v>2648</v>
      </c>
      <c r="Y37" s="261"/>
      <c r="Z37" s="261"/>
      <c r="AA37" s="263"/>
      <c r="AB37" s="678" t="s">
        <v>1278</v>
      </c>
      <c r="AC37" s="680">
        <v>7.3</v>
      </c>
      <c r="AD37" s="679">
        <v>76.2</v>
      </c>
      <c r="AE37" s="679">
        <v>6.35</v>
      </c>
      <c r="AF37" s="681">
        <v>9.29</v>
      </c>
      <c r="AG37" s="679" t="s">
        <v>630</v>
      </c>
      <c r="AH37" s="679">
        <v>36.35</v>
      </c>
      <c r="AI37" s="679">
        <v>49.2</v>
      </c>
      <c r="AJ37" s="681">
        <v>8.13</v>
      </c>
      <c r="AU37" s="131"/>
      <c r="AV37" s="131"/>
      <c r="AW37" s="132"/>
      <c r="AX37" s="132"/>
      <c r="AY37" s="132"/>
    </row>
    <row r="38" spans="1:51" s="130" customFormat="1" ht="13.5" customHeight="1">
      <c r="A38" s="481" t="s">
        <v>1279</v>
      </c>
      <c r="B38" s="647">
        <v>9.1</v>
      </c>
      <c r="C38" s="126">
        <v>76.2</v>
      </c>
      <c r="D38" s="619">
        <v>7.94</v>
      </c>
      <c r="E38" s="647">
        <v>11.5</v>
      </c>
      <c r="F38" s="126">
        <v>2.17</v>
      </c>
      <c r="G38" s="126">
        <v>5.39</v>
      </c>
      <c r="H38" s="126">
        <v>3.07</v>
      </c>
      <c r="I38" s="127">
        <v>2.71</v>
      </c>
      <c r="J38" s="665">
        <v>0.298</v>
      </c>
      <c r="K38" s="619">
        <v>32.75</v>
      </c>
      <c r="L38" s="128" t="s">
        <v>2508</v>
      </c>
      <c r="M38" s="664">
        <v>6.1</v>
      </c>
      <c r="N38" s="126">
        <v>61.99</v>
      </c>
      <c r="O38" s="126">
        <v>11.38</v>
      </c>
      <c r="P38" s="620">
        <v>2.32</v>
      </c>
      <c r="Q38" s="619">
        <v>98.5</v>
      </c>
      <c r="R38" s="620">
        <v>2.92</v>
      </c>
      <c r="S38" s="126">
        <v>25.48</v>
      </c>
      <c r="T38" s="620">
        <v>1.49</v>
      </c>
      <c r="U38" s="129">
        <v>-36.51</v>
      </c>
      <c r="V38" s="127">
        <v>1</v>
      </c>
      <c r="W38" s="129">
        <v>4</v>
      </c>
      <c r="X38" s="650" t="s">
        <v>2648</v>
      </c>
      <c r="Y38" s="261"/>
      <c r="Z38" s="261"/>
      <c r="AA38" s="263"/>
      <c r="AB38" s="678" t="s">
        <v>1279</v>
      </c>
      <c r="AC38" s="680">
        <v>9.1</v>
      </c>
      <c r="AD38" s="679">
        <v>76.2</v>
      </c>
      <c r="AE38" s="679">
        <v>7.94</v>
      </c>
      <c r="AF38" s="681">
        <v>11.5</v>
      </c>
      <c r="AG38" s="679" t="s">
        <v>630</v>
      </c>
      <c r="AH38" s="679">
        <v>37.94</v>
      </c>
      <c r="AI38" s="679">
        <v>49.2</v>
      </c>
      <c r="AJ38" s="681">
        <v>10.04</v>
      </c>
      <c r="AU38" s="131"/>
      <c r="AV38" s="131"/>
      <c r="AW38" s="132"/>
      <c r="AX38" s="132"/>
      <c r="AY38" s="132"/>
    </row>
    <row r="39" spans="1:51" s="130" customFormat="1" ht="13.5" customHeight="1">
      <c r="A39" s="481" t="s">
        <v>1280</v>
      </c>
      <c r="B39" s="647">
        <v>10.7</v>
      </c>
      <c r="C39" s="126">
        <v>76.2</v>
      </c>
      <c r="D39" s="619">
        <v>9.53</v>
      </c>
      <c r="E39" s="647">
        <v>13.6</v>
      </c>
      <c r="F39" s="126">
        <v>2.25</v>
      </c>
      <c r="G39" s="126">
        <v>5.39</v>
      </c>
      <c r="H39" s="126">
        <v>3.18</v>
      </c>
      <c r="I39" s="127">
        <v>2.78</v>
      </c>
      <c r="J39" s="665">
        <v>0.301</v>
      </c>
      <c r="K39" s="619">
        <v>28.13</v>
      </c>
      <c r="L39" s="128" t="s">
        <v>2509</v>
      </c>
      <c r="M39" s="664">
        <v>7.2</v>
      </c>
      <c r="N39" s="126">
        <v>72.92</v>
      </c>
      <c r="O39" s="126">
        <v>13.57</v>
      </c>
      <c r="P39" s="620">
        <v>2.31</v>
      </c>
      <c r="Q39" s="126">
        <v>115.7</v>
      </c>
      <c r="R39" s="620">
        <v>2.91</v>
      </c>
      <c r="S39" s="126">
        <v>30.15</v>
      </c>
      <c r="T39" s="620">
        <v>1.49</v>
      </c>
      <c r="U39" s="129">
        <v>-42.77</v>
      </c>
      <c r="V39" s="127">
        <v>1</v>
      </c>
      <c r="W39" s="129">
        <v>1</v>
      </c>
      <c r="X39" s="650" t="s">
        <v>2648</v>
      </c>
      <c r="Y39" s="261"/>
      <c r="Z39" s="261"/>
      <c r="AA39" s="263"/>
      <c r="AB39" s="678" t="s">
        <v>1280</v>
      </c>
      <c r="AC39" s="680">
        <v>10.7</v>
      </c>
      <c r="AD39" s="679">
        <v>76.2</v>
      </c>
      <c r="AE39" s="679">
        <v>9.53</v>
      </c>
      <c r="AF39" s="681">
        <v>13.6</v>
      </c>
      <c r="AG39" s="679" t="s">
        <v>630</v>
      </c>
      <c r="AH39" s="679">
        <v>39.53</v>
      </c>
      <c r="AI39" s="679">
        <v>49.2</v>
      </c>
      <c r="AJ39" s="681">
        <v>11.89</v>
      </c>
      <c r="AU39" s="131"/>
      <c r="AV39" s="131"/>
      <c r="AW39" s="132"/>
      <c r="AX39" s="132"/>
      <c r="AY39" s="132"/>
    </row>
    <row r="40" spans="1:51" s="130" customFormat="1" ht="13.5" customHeight="1">
      <c r="A40" s="481" t="s">
        <v>1281</v>
      </c>
      <c r="B40" s="647">
        <v>12.4</v>
      </c>
      <c r="C40" s="126">
        <v>76.2</v>
      </c>
      <c r="D40" s="617">
        <v>11.11</v>
      </c>
      <c r="E40" s="647">
        <v>15.7</v>
      </c>
      <c r="F40" s="126">
        <v>2.29</v>
      </c>
      <c r="G40" s="126">
        <v>5.39</v>
      </c>
      <c r="H40" s="126">
        <v>3.24</v>
      </c>
      <c r="I40" s="127">
        <v>2.77</v>
      </c>
      <c r="J40" s="665">
        <v>0.298</v>
      </c>
      <c r="K40" s="619">
        <v>24.03</v>
      </c>
      <c r="L40" s="128" t="s">
        <v>2510</v>
      </c>
      <c r="M40" s="664">
        <v>8.3</v>
      </c>
      <c r="N40" s="126">
        <v>82.18</v>
      </c>
      <c r="O40" s="126">
        <v>15.43</v>
      </c>
      <c r="P40" s="620">
        <v>2.28</v>
      </c>
      <c r="Q40" s="617">
        <v>130</v>
      </c>
      <c r="R40" s="620">
        <v>2.87</v>
      </c>
      <c r="S40" s="126">
        <v>34.34</v>
      </c>
      <c r="T40" s="620">
        <v>1.48</v>
      </c>
      <c r="U40" s="129">
        <v>-47.84</v>
      </c>
      <c r="V40" s="127">
        <v>1</v>
      </c>
      <c r="W40" s="129">
        <v>1</v>
      </c>
      <c r="X40" s="650" t="s">
        <v>2648</v>
      </c>
      <c r="Y40" s="261"/>
      <c r="Z40" s="261"/>
      <c r="AA40" s="263"/>
      <c r="AB40" s="678" t="s">
        <v>1281</v>
      </c>
      <c r="AC40" s="680">
        <v>12.4</v>
      </c>
      <c r="AD40" s="679">
        <v>76.2</v>
      </c>
      <c r="AE40" s="679">
        <v>11.1</v>
      </c>
      <c r="AF40" s="681">
        <v>15.7</v>
      </c>
      <c r="AG40" s="679" t="s">
        <v>630</v>
      </c>
      <c r="AH40" s="679">
        <v>41.11</v>
      </c>
      <c r="AI40" s="679">
        <v>49.2</v>
      </c>
      <c r="AJ40" s="681">
        <v>13.7</v>
      </c>
      <c r="AU40" s="131"/>
      <c r="AV40" s="131"/>
      <c r="AW40" s="132"/>
      <c r="AX40" s="132"/>
      <c r="AY40" s="132"/>
    </row>
    <row r="41" spans="1:51" s="130" customFormat="1" ht="13.5" customHeight="1">
      <c r="A41" s="481" t="s">
        <v>1282</v>
      </c>
      <c r="B41" s="647">
        <v>14</v>
      </c>
      <c r="C41" s="126">
        <v>76.2</v>
      </c>
      <c r="D41" s="617">
        <v>12.7</v>
      </c>
      <c r="E41" s="647">
        <v>17.7</v>
      </c>
      <c r="F41" s="126">
        <v>2.35</v>
      </c>
      <c r="G41" s="126">
        <v>5.39</v>
      </c>
      <c r="H41" s="126">
        <v>3.33</v>
      </c>
      <c r="I41" s="127">
        <v>2.79</v>
      </c>
      <c r="J41" s="665">
        <v>0.298</v>
      </c>
      <c r="K41" s="619">
        <v>21.29</v>
      </c>
      <c r="L41" s="128" t="s">
        <v>2511</v>
      </c>
      <c r="M41" s="664">
        <v>9.4</v>
      </c>
      <c r="N41" s="619">
        <v>91.4</v>
      </c>
      <c r="O41" s="126">
        <v>17.35</v>
      </c>
      <c r="P41" s="620">
        <v>2.27</v>
      </c>
      <c r="Q41" s="126">
        <v>144.1</v>
      </c>
      <c r="R41" s="620">
        <v>2.84</v>
      </c>
      <c r="S41" s="126">
        <v>38.66</v>
      </c>
      <c r="T41" s="620">
        <v>1.47</v>
      </c>
      <c r="U41" s="129">
        <v>-52.74</v>
      </c>
      <c r="V41" s="127">
        <v>1</v>
      </c>
      <c r="W41" s="129">
        <v>1</v>
      </c>
      <c r="X41" s="650" t="s">
        <v>2648</v>
      </c>
      <c r="Y41" s="261"/>
      <c r="Z41" s="261"/>
      <c r="AA41" s="263"/>
      <c r="AB41" s="678" t="s">
        <v>1282</v>
      </c>
      <c r="AC41" s="680">
        <v>14</v>
      </c>
      <c r="AD41" s="679">
        <v>76.2</v>
      </c>
      <c r="AE41" s="679">
        <v>12.7</v>
      </c>
      <c r="AF41" s="681">
        <v>17.7</v>
      </c>
      <c r="AG41" s="679" t="s">
        <v>630</v>
      </c>
      <c r="AH41" s="679">
        <v>42.7</v>
      </c>
      <c r="AI41" s="679">
        <v>49.2</v>
      </c>
      <c r="AJ41" s="681">
        <v>15.46</v>
      </c>
      <c r="AU41" s="131"/>
      <c r="AV41" s="131"/>
      <c r="AW41" s="132"/>
      <c r="AX41" s="132"/>
      <c r="AY41" s="132"/>
    </row>
    <row r="42" spans="1:51" s="130" customFormat="1" ht="13.5" customHeight="1">
      <c r="A42" s="481" t="s">
        <v>1283</v>
      </c>
      <c r="B42" s="647">
        <v>8.6</v>
      </c>
      <c r="C42" s="126">
        <v>88.9</v>
      </c>
      <c r="D42" s="619">
        <v>6.35</v>
      </c>
      <c r="E42" s="647">
        <v>10.9</v>
      </c>
      <c r="F42" s="126">
        <v>2.42</v>
      </c>
      <c r="G42" s="126">
        <v>6.29</v>
      </c>
      <c r="H42" s="126">
        <v>3.43</v>
      </c>
      <c r="I42" s="127">
        <v>3.14</v>
      </c>
      <c r="J42" s="665">
        <v>0.349</v>
      </c>
      <c r="K42" s="619">
        <v>40.58</v>
      </c>
      <c r="L42" s="128" t="s">
        <v>2512</v>
      </c>
      <c r="M42" s="664">
        <v>5.8</v>
      </c>
      <c r="N42" s="126">
        <v>82.51</v>
      </c>
      <c r="O42" s="126">
        <v>12.76</v>
      </c>
      <c r="P42" s="620">
        <v>2.74</v>
      </c>
      <c r="Q42" s="126">
        <v>131.3</v>
      </c>
      <c r="R42" s="620">
        <v>3.46</v>
      </c>
      <c r="S42" s="126">
        <v>33.72</v>
      </c>
      <c r="T42" s="620">
        <v>1.75</v>
      </c>
      <c r="U42" s="129">
        <v>-48.79</v>
      </c>
      <c r="V42" s="127">
        <v>4</v>
      </c>
      <c r="W42" s="129">
        <v>4</v>
      </c>
      <c r="X42" s="650" t="s">
        <v>2648</v>
      </c>
      <c r="Y42" s="261"/>
      <c r="Z42" s="261"/>
      <c r="AA42" s="263"/>
      <c r="AB42" s="678" t="s">
        <v>1283</v>
      </c>
      <c r="AC42" s="680">
        <v>8.6</v>
      </c>
      <c r="AD42" s="679">
        <v>88.9</v>
      </c>
      <c r="AE42" s="679">
        <v>6.35</v>
      </c>
      <c r="AF42" s="681">
        <v>10.9</v>
      </c>
      <c r="AG42" s="679" t="s">
        <v>633</v>
      </c>
      <c r="AH42" s="679">
        <v>46.35</v>
      </c>
      <c r="AI42" s="679">
        <v>49.9</v>
      </c>
      <c r="AJ42" s="681">
        <v>9.24</v>
      </c>
      <c r="AU42" s="131"/>
      <c r="AV42" s="131"/>
      <c r="AW42" s="132"/>
      <c r="AX42" s="132"/>
      <c r="AY42" s="132"/>
    </row>
    <row r="43" spans="1:51" s="130" customFormat="1" ht="13.5" customHeight="1">
      <c r="A43" s="481" t="s">
        <v>2918</v>
      </c>
      <c r="B43" s="647">
        <v>10.7</v>
      </c>
      <c r="C43" s="126">
        <v>88.9</v>
      </c>
      <c r="D43" s="619">
        <v>7.94</v>
      </c>
      <c r="E43" s="647">
        <v>13.5</v>
      </c>
      <c r="F43" s="126">
        <v>2.48</v>
      </c>
      <c r="G43" s="126">
        <v>6.29</v>
      </c>
      <c r="H43" s="126">
        <v>3.51</v>
      </c>
      <c r="I43" s="127">
        <v>3.15</v>
      </c>
      <c r="J43" s="665">
        <v>0.348</v>
      </c>
      <c r="K43" s="619">
        <v>32.52</v>
      </c>
      <c r="L43" s="128" t="s">
        <v>2513</v>
      </c>
      <c r="M43" s="664">
        <v>7.2</v>
      </c>
      <c r="N43" s="126">
        <v>100.5</v>
      </c>
      <c r="O43" s="126">
        <v>15.68</v>
      </c>
      <c r="P43" s="620">
        <v>2.72</v>
      </c>
      <c r="Q43" s="126">
        <v>159.8</v>
      </c>
      <c r="R43" s="620">
        <v>3.43</v>
      </c>
      <c r="S43" s="126">
        <v>41.21</v>
      </c>
      <c r="T43" s="620">
        <v>1.74</v>
      </c>
      <c r="U43" s="129">
        <v>-59.29</v>
      </c>
      <c r="V43" s="127">
        <v>3</v>
      </c>
      <c r="W43" s="129">
        <v>4</v>
      </c>
      <c r="X43" s="650" t="s">
        <v>2648</v>
      </c>
      <c r="Y43" s="261"/>
      <c r="Z43" s="261"/>
      <c r="AA43" s="263"/>
      <c r="AB43" s="678" t="s">
        <v>2918</v>
      </c>
      <c r="AC43" s="680">
        <v>10.7</v>
      </c>
      <c r="AD43" s="679">
        <v>88.9</v>
      </c>
      <c r="AE43" s="679">
        <v>7.94</v>
      </c>
      <c r="AF43" s="681">
        <v>13.5</v>
      </c>
      <c r="AG43" s="679" t="s">
        <v>633</v>
      </c>
      <c r="AH43" s="679">
        <v>47.94</v>
      </c>
      <c r="AI43" s="679">
        <v>49.9</v>
      </c>
      <c r="AJ43" s="681">
        <v>11.42</v>
      </c>
      <c r="AU43" s="131"/>
      <c r="AV43" s="131"/>
      <c r="AW43" s="132"/>
      <c r="AX43" s="132"/>
      <c r="AY43" s="132"/>
    </row>
    <row r="44" spans="1:51" s="130" customFormat="1" ht="13.5" customHeight="1">
      <c r="A44" s="481" t="s">
        <v>2919</v>
      </c>
      <c r="B44" s="647">
        <v>12.6</v>
      </c>
      <c r="C44" s="126">
        <v>88.9</v>
      </c>
      <c r="D44" s="619">
        <v>9.53</v>
      </c>
      <c r="E44" s="647">
        <v>16</v>
      </c>
      <c r="F44" s="126">
        <v>2.56</v>
      </c>
      <c r="G44" s="126">
        <v>6.29</v>
      </c>
      <c r="H44" s="126">
        <v>3.63</v>
      </c>
      <c r="I44" s="127">
        <v>3.23</v>
      </c>
      <c r="J44" s="665">
        <v>0.351</v>
      </c>
      <c r="K44" s="619">
        <v>27.86</v>
      </c>
      <c r="L44" s="128" t="s">
        <v>2514</v>
      </c>
      <c r="M44" s="664">
        <v>8.5</v>
      </c>
      <c r="N44" s="126">
        <v>118.8</v>
      </c>
      <c r="O44" s="126">
        <v>18.78</v>
      </c>
      <c r="P44" s="620">
        <v>2.72</v>
      </c>
      <c r="Q44" s="126">
        <v>188.9</v>
      </c>
      <c r="R44" s="620">
        <v>3.43</v>
      </c>
      <c r="S44" s="126">
        <v>48.71</v>
      </c>
      <c r="T44" s="620">
        <v>1.74</v>
      </c>
      <c r="U44" s="129">
        <v>-70.09</v>
      </c>
      <c r="V44" s="127">
        <v>1</v>
      </c>
      <c r="W44" s="129">
        <v>3</v>
      </c>
      <c r="X44" s="650" t="s">
        <v>2648</v>
      </c>
      <c r="Y44" s="261"/>
      <c r="Z44" s="261"/>
      <c r="AA44" s="263"/>
      <c r="AB44" s="678" t="s">
        <v>2919</v>
      </c>
      <c r="AC44" s="680">
        <v>12.6</v>
      </c>
      <c r="AD44" s="679">
        <v>88.9</v>
      </c>
      <c r="AE44" s="679">
        <v>9.53</v>
      </c>
      <c r="AF44" s="681">
        <v>16</v>
      </c>
      <c r="AG44" s="679" t="s">
        <v>633</v>
      </c>
      <c r="AH44" s="679">
        <v>49.53</v>
      </c>
      <c r="AI44" s="679">
        <v>49.9</v>
      </c>
      <c r="AJ44" s="681">
        <v>13.55</v>
      </c>
      <c r="AU44" s="131"/>
      <c r="AV44" s="131"/>
      <c r="AW44" s="132"/>
      <c r="AX44" s="132"/>
      <c r="AY44" s="132"/>
    </row>
    <row r="45" spans="1:51" s="130" customFormat="1" ht="13.5" customHeight="1">
      <c r="A45" s="481" t="s">
        <v>2920</v>
      </c>
      <c r="B45" s="647">
        <v>14.6</v>
      </c>
      <c r="C45" s="126">
        <v>88.9</v>
      </c>
      <c r="D45" s="617">
        <v>11.11</v>
      </c>
      <c r="E45" s="647">
        <v>18.5</v>
      </c>
      <c r="F45" s="126">
        <v>2.62</v>
      </c>
      <c r="G45" s="126">
        <v>6.29</v>
      </c>
      <c r="H45" s="126">
        <v>3.71</v>
      </c>
      <c r="I45" s="127">
        <v>3.26</v>
      </c>
      <c r="J45" s="665">
        <v>0.351</v>
      </c>
      <c r="K45" s="619">
        <v>24.04</v>
      </c>
      <c r="L45" s="128" t="s">
        <v>2515</v>
      </c>
      <c r="M45" s="664">
        <v>9.8</v>
      </c>
      <c r="N45" s="126">
        <v>135.2</v>
      </c>
      <c r="O45" s="126">
        <v>21.57</v>
      </c>
      <c r="P45" s="620">
        <v>2.7</v>
      </c>
      <c r="Q45" s="126">
        <v>214.6</v>
      </c>
      <c r="R45" s="620">
        <v>3.4</v>
      </c>
      <c r="S45" s="126">
        <v>55.84</v>
      </c>
      <c r="T45" s="620">
        <v>1.74</v>
      </c>
      <c r="U45" s="129">
        <v>-79.36</v>
      </c>
      <c r="V45" s="127">
        <v>1</v>
      </c>
      <c r="W45" s="129">
        <v>1</v>
      </c>
      <c r="X45" s="650" t="s">
        <v>2648</v>
      </c>
      <c r="Y45" s="261"/>
      <c r="Z45" s="261"/>
      <c r="AA45" s="263"/>
      <c r="AB45" s="678" t="s">
        <v>2920</v>
      </c>
      <c r="AC45" s="680">
        <v>14.6</v>
      </c>
      <c r="AD45" s="679">
        <v>88.9</v>
      </c>
      <c r="AE45" s="679">
        <v>11.1</v>
      </c>
      <c r="AF45" s="681">
        <v>18.5</v>
      </c>
      <c r="AG45" s="679" t="s">
        <v>632</v>
      </c>
      <c r="AH45" s="679">
        <v>51.11</v>
      </c>
      <c r="AI45" s="679">
        <v>52.9</v>
      </c>
      <c r="AJ45" s="681">
        <v>15.86</v>
      </c>
      <c r="AU45" s="131"/>
      <c r="AV45" s="131"/>
      <c r="AW45" s="132"/>
      <c r="AX45" s="132"/>
      <c r="AY45" s="132"/>
    </row>
    <row r="46" spans="1:51" s="130" customFormat="1" ht="13.5" customHeight="1">
      <c r="A46" s="481" t="s">
        <v>2921</v>
      </c>
      <c r="B46" s="647">
        <v>16.5</v>
      </c>
      <c r="C46" s="126">
        <v>88.9</v>
      </c>
      <c r="D46" s="617">
        <v>12.7</v>
      </c>
      <c r="E46" s="647">
        <v>21</v>
      </c>
      <c r="F46" s="126">
        <v>2.68</v>
      </c>
      <c r="G46" s="126">
        <v>6.29</v>
      </c>
      <c r="H46" s="126">
        <v>3.79</v>
      </c>
      <c r="I46" s="127">
        <v>3.29</v>
      </c>
      <c r="J46" s="665">
        <v>0.351</v>
      </c>
      <c r="K46" s="619">
        <v>21.27</v>
      </c>
      <c r="L46" s="128" t="s">
        <v>2516</v>
      </c>
      <c r="M46" s="664">
        <v>11.1</v>
      </c>
      <c r="N46" s="126">
        <v>150.9</v>
      </c>
      <c r="O46" s="619">
        <v>24.3</v>
      </c>
      <c r="P46" s="620">
        <v>2.68</v>
      </c>
      <c r="Q46" s="126">
        <v>238.8</v>
      </c>
      <c r="R46" s="620">
        <v>3.37</v>
      </c>
      <c r="S46" s="126">
        <v>62.96</v>
      </c>
      <c r="T46" s="620">
        <v>1.73</v>
      </c>
      <c r="U46" s="129">
        <v>-87.94</v>
      </c>
      <c r="V46" s="127">
        <v>1</v>
      </c>
      <c r="W46" s="129">
        <v>1</v>
      </c>
      <c r="X46" s="650" t="s">
        <v>2648</v>
      </c>
      <c r="Y46" s="261"/>
      <c r="Z46" s="261"/>
      <c r="AA46" s="263"/>
      <c r="AB46" s="678" t="s">
        <v>2921</v>
      </c>
      <c r="AC46" s="680">
        <v>16.5</v>
      </c>
      <c r="AD46" s="679">
        <v>88.9</v>
      </c>
      <c r="AE46" s="679">
        <v>12.7</v>
      </c>
      <c r="AF46" s="681">
        <v>21</v>
      </c>
      <c r="AG46" s="679" t="s">
        <v>632</v>
      </c>
      <c r="AH46" s="679">
        <v>52.7</v>
      </c>
      <c r="AI46" s="679">
        <v>52.9</v>
      </c>
      <c r="AJ46" s="681">
        <v>17.92</v>
      </c>
      <c r="AU46" s="131"/>
      <c r="AV46" s="131"/>
      <c r="AW46" s="132"/>
      <c r="AX46" s="132"/>
      <c r="AY46" s="132"/>
    </row>
    <row r="47" spans="1:51" s="130" customFormat="1" ht="13.5" customHeight="1">
      <c r="A47" s="481" t="s">
        <v>2922</v>
      </c>
      <c r="B47" s="647">
        <v>9.8</v>
      </c>
      <c r="C47" s="126">
        <v>101.6</v>
      </c>
      <c r="D47" s="619">
        <v>6.35</v>
      </c>
      <c r="E47" s="647">
        <v>12.5</v>
      </c>
      <c r="F47" s="126">
        <v>2.76</v>
      </c>
      <c r="G47" s="126">
        <v>7.18</v>
      </c>
      <c r="H47" s="126">
        <v>3.9</v>
      </c>
      <c r="I47" s="127">
        <v>3.63</v>
      </c>
      <c r="J47" s="665">
        <v>0.402</v>
      </c>
      <c r="K47" s="619">
        <v>41.02</v>
      </c>
      <c r="L47" s="128" t="s">
        <v>2517</v>
      </c>
      <c r="M47" s="664">
        <v>6.6</v>
      </c>
      <c r="N47" s="126">
        <v>125.9</v>
      </c>
      <c r="O47" s="126">
        <v>17.02</v>
      </c>
      <c r="P47" s="620">
        <v>3.17</v>
      </c>
      <c r="Q47" s="126">
        <v>200.8</v>
      </c>
      <c r="R47" s="620">
        <v>4</v>
      </c>
      <c r="S47" s="126">
        <v>50.99</v>
      </c>
      <c r="T47" s="620">
        <v>2.02</v>
      </c>
      <c r="U47" s="129">
        <v>-74.91</v>
      </c>
      <c r="V47" s="127">
        <v>4</v>
      </c>
      <c r="W47" s="129">
        <v>4</v>
      </c>
      <c r="X47" s="650" t="s">
        <v>2648</v>
      </c>
      <c r="Y47" s="261"/>
      <c r="Z47" s="261"/>
      <c r="AA47" s="263"/>
      <c r="AB47" s="678" t="s">
        <v>2922</v>
      </c>
      <c r="AC47" s="680">
        <v>9.8</v>
      </c>
      <c r="AD47" s="679">
        <v>101.6</v>
      </c>
      <c r="AE47" s="679">
        <v>6.35</v>
      </c>
      <c r="AF47" s="681">
        <v>12.5</v>
      </c>
      <c r="AG47" s="679" t="s">
        <v>634</v>
      </c>
      <c r="AH47" s="679">
        <v>46.35</v>
      </c>
      <c r="AI47" s="679">
        <v>56.6</v>
      </c>
      <c r="AJ47" s="681">
        <v>10.59</v>
      </c>
      <c r="AU47" s="131"/>
      <c r="AV47" s="131"/>
      <c r="AW47" s="132"/>
      <c r="AX47" s="132"/>
      <c r="AY47" s="132"/>
    </row>
    <row r="48" spans="1:51" s="130" customFormat="1" ht="13.5" customHeight="1">
      <c r="A48" s="481" t="s">
        <v>2923</v>
      </c>
      <c r="B48" s="647">
        <v>12.2</v>
      </c>
      <c r="C48" s="126">
        <v>101.6</v>
      </c>
      <c r="D48" s="619">
        <v>7.94</v>
      </c>
      <c r="E48" s="647">
        <v>15.5</v>
      </c>
      <c r="F48" s="126">
        <v>2.82</v>
      </c>
      <c r="G48" s="126">
        <v>7.18</v>
      </c>
      <c r="H48" s="126">
        <v>3.99</v>
      </c>
      <c r="I48" s="127">
        <v>3.65</v>
      </c>
      <c r="J48" s="665">
        <v>0.402</v>
      </c>
      <c r="K48" s="619">
        <v>32.95</v>
      </c>
      <c r="L48" s="128" t="s">
        <v>2518</v>
      </c>
      <c r="M48" s="664">
        <v>8.2</v>
      </c>
      <c r="N48" s="617">
        <v>154</v>
      </c>
      <c r="O48" s="126">
        <v>20.99</v>
      </c>
      <c r="P48" s="620">
        <v>3.15</v>
      </c>
      <c r="Q48" s="126">
        <v>245.5</v>
      </c>
      <c r="R48" s="620">
        <v>3.98</v>
      </c>
      <c r="S48" s="126">
        <v>62.54</v>
      </c>
      <c r="T48" s="620">
        <v>2.01</v>
      </c>
      <c r="U48" s="129">
        <v>-91.46</v>
      </c>
      <c r="V48" s="127">
        <v>4</v>
      </c>
      <c r="W48" s="129">
        <v>4</v>
      </c>
      <c r="X48" s="650" t="s">
        <v>2648</v>
      </c>
      <c r="Y48" s="261"/>
      <c r="Z48" s="261"/>
      <c r="AA48" s="263"/>
      <c r="AB48" s="678" t="s">
        <v>2923</v>
      </c>
      <c r="AC48" s="680">
        <v>12.2</v>
      </c>
      <c r="AD48" s="679">
        <v>101.6</v>
      </c>
      <c r="AE48" s="679">
        <v>7.94</v>
      </c>
      <c r="AF48" s="681">
        <v>15.5</v>
      </c>
      <c r="AG48" s="679" t="s">
        <v>634</v>
      </c>
      <c r="AH48" s="679">
        <v>47.94</v>
      </c>
      <c r="AI48" s="679">
        <v>56.6</v>
      </c>
      <c r="AJ48" s="681">
        <v>13.12</v>
      </c>
      <c r="AU48" s="131"/>
      <c r="AV48" s="131"/>
      <c r="AW48" s="132"/>
      <c r="AX48" s="132"/>
      <c r="AY48" s="132"/>
    </row>
    <row r="49" spans="1:51" s="130" customFormat="1" ht="13.5" customHeight="1">
      <c r="A49" s="481" t="s">
        <v>2924</v>
      </c>
      <c r="B49" s="647">
        <v>14.6</v>
      </c>
      <c r="C49" s="126">
        <v>101.6</v>
      </c>
      <c r="D49" s="619">
        <v>9.53</v>
      </c>
      <c r="E49" s="647">
        <v>18.5</v>
      </c>
      <c r="F49" s="126">
        <v>2.87</v>
      </c>
      <c r="G49" s="126">
        <v>7.18</v>
      </c>
      <c r="H49" s="126">
        <v>4.05</v>
      </c>
      <c r="I49" s="127">
        <v>3.64</v>
      </c>
      <c r="J49" s="665">
        <v>0.399</v>
      </c>
      <c r="K49" s="619">
        <v>27.33</v>
      </c>
      <c r="L49" s="128" t="s">
        <v>2519</v>
      </c>
      <c r="M49" s="664">
        <v>9.8</v>
      </c>
      <c r="N49" s="617">
        <v>180</v>
      </c>
      <c r="O49" s="126">
        <v>24.68</v>
      </c>
      <c r="P49" s="620">
        <v>3.12</v>
      </c>
      <c r="Q49" s="126">
        <v>286.3</v>
      </c>
      <c r="R49" s="620">
        <v>3.93</v>
      </c>
      <c r="S49" s="619">
        <v>73.7</v>
      </c>
      <c r="T49" s="620">
        <v>1.99</v>
      </c>
      <c r="U49" s="129">
        <v>-106.3</v>
      </c>
      <c r="V49" s="127">
        <v>2</v>
      </c>
      <c r="W49" s="129">
        <v>4</v>
      </c>
      <c r="X49" s="650" t="s">
        <v>2648</v>
      </c>
      <c r="Y49" s="261"/>
      <c r="Z49" s="261"/>
      <c r="AA49" s="263"/>
      <c r="AB49" s="678" t="s">
        <v>2924</v>
      </c>
      <c r="AC49" s="680">
        <v>14.6</v>
      </c>
      <c r="AD49" s="679">
        <v>101.6</v>
      </c>
      <c r="AE49" s="679">
        <v>9.53</v>
      </c>
      <c r="AF49" s="681">
        <v>18.5</v>
      </c>
      <c r="AG49" s="679" t="s">
        <v>634</v>
      </c>
      <c r="AH49" s="679">
        <v>49.53</v>
      </c>
      <c r="AI49" s="679">
        <v>56.6</v>
      </c>
      <c r="AJ49" s="681">
        <v>15.59</v>
      </c>
      <c r="AU49" s="131"/>
      <c r="AV49" s="131"/>
      <c r="AW49" s="132"/>
      <c r="AX49" s="132"/>
      <c r="AY49" s="132"/>
    </row>
    <row r="50" spans="1:51" s="130" customFormat="1" ht="13.5" customHeight="1">
      <c r="A50" s="481" t="s">
        <v>2925</v>
      </c>
      <c r="B50" s="647">
        <v>16.8</v>
      </c>
      <c r="C50" s="126">
        <v>101.6</v>
      </c>
      <c r="D50" s="617">
        <v>11.11</v>
      </c>
      <c r="E50" s="647">
        <v>21.4</v>
      </c>
      <c r="F50" s="126">
        <v>2.94</v>
      </c>
      <c r="G50" s="126">
        <v>7.18</v>
      </c>
      <c r="H50" s="126">
        <v>4.16</v>
      </c>
      <c r="I50" s="127">
        <v>3.71</v>
      </c>
      <c r="J50" s="665">
        <v>0.402</v>
      </c>
      <c r="K50" s="619">
        <v>23.93</v>
      </c>
      <c r="L50" s="128" t="s">
        <v>2520</v>
      </c>
      <c r="M50" s="664">
        <v>11.3</v>
      </c>
      <c r="N50" s="126">
        <v>206.5</v>
      </c>
      <c r="O50" s="126">
        <v>28.61</v>
      </c>
      <c r="P50" s="620">
        <v>3.11</v>
      </c>
      <c r="Q50" s="126">
        <v>328.3</v>
      </c>
      <c r="R50" s="620">
        <v>3.92</v>
      </c>
      <c r="S50" s="619">
        <v>84.7</v>
      </c>
      <c r="T50" s="620">
        <v>1.99</v>
      </c>
      <c r="U50" s="129">
        <v>-121.8</v>
      </c>
      <c r="V50" s="127">
        <v>1</v>
      </c>
      <c r="W50" s="129">
        <v>3</v>
      </c>
      <c r="X50" s="650" t="s">
        <v>2648</v>
      </c>
      <c r="Y50" s="261"/>
      <c r="Z50" s="261"/>
      <c r="AA50" s="263"/>
      <c r="AB50" s="678" t="s">
        <v>2925</v>
      </c>
      <c r="AC50" s="680">
        <v>16.8</v>
      </c>
      <c r="AD50" s="679">
        <v>101.6</v>
      </c>
      <c r="AE50" s="679">
        <v>11.1</v>
      </c>
      <c r="AF50" s="681">
        <v>21.4</v>
      </c>
      <c r="AG50" s="679" t="s">
        <v>634</v>
      </c>
      <c r="AH50" s="679">
        <v>51.11</v>
      </c>
      <c r="AI50" s="679">
        <v>56.6</v>
      </c>
      <c r="AJ50" s="681">
        <v>18.01</v>
      </c>
      <c r="AU50" s="131"/>
      <c r="AV50" s="131"/>
      <c r="AW50" s="132"/>
      <c r="AX50" s="132"/>
      <c r="AY50" s="132"/>
    </row>
    <row r="51" spans="1:51" s="130" customFormat="1" ht="13.5" customHeight="1">
      <c r="A51" s="481" t="s">
        <v>2926</v>
      </c>
      <c r="B51" s="647">
        <v>19</v>
      </c>
      <c r="C51" s="126">
        <v>101.6</v>
      </c>
      <c r="D51" s="617">
        <v>12.7</v>
      </c>
      <c r="E51" s="647">
        <v>24.2</v>
      </c>
      <c r="F51" s="126">
        <v>3</v>
      </c>
      <c r="G51" s="126">
        <v>7.18</v>
      </c>
      <c r="H51" s="126">
        <v>4.24</v>
      </c>
      <c r="I51" s="127">
        <v>3.74</v>
      </c>
      <c r="J51" s="665">
        <v>0.402</v>
      </c>
      <c r="K51" s="619">
        <v>21.16</v>
      </c>
      <c r="L51" s="128" t="s">
        <v>2549</v>
      </c>
      <c r="M51" s="664">
        <v>12.8</v>
      </c>
      <c r="N51" s="126">
        <v>230.9</v>
      </c>
      <c r="O51" s="126">
        <v>32.24</v>
      </c>
      <c r="P51" s="620">
        <v>3.09</v>
      </c>
      <c r="Q51" s="126">
        <v>366.4</v>
      </c>
      <c r="R51" s="620">
        <v>3.89</v>
      </c>
      <c r="S51" s="619">
        <v>95.4</v>
      </c>
      <c r="T51" s="620">
        <v>1.99</v>
      </c>
      <c r="U51" s="129">
        <v>-135.5</v>
      </c>
      <c r="V51" s="127">
        <v>1</v>
      </c>
      <c r="W51" s="129">
        <v>1</v>
      </c>
      <c r="X51" s="650" t="s">
        <v>2648</v>
      </c>
      <c r="Y51" s="261"/>
      <c r="Z51" s="261"/>
      <c r="AA51" s="263"/>
      <c r="AB51" s="678" t="s">
        <v>2926</v>
      </c>
      <c r="AC51" s="680">
        <v>19</v>
      </c>
      <c r="AD51" s="679">
        <v>101.6</v>
      </c>
      <c r="AE51" s="679">
        <v>12.7</v>
      </c>
      <c r="AF51" s="681">
        <v>24.2</v>
      </c>
      <c r="AG51" s="679" t="s">
        <v>634</v>
      </c>
      <c r="AH51" s="679">
        <v>52.7</v>
      </c>
      <c r="AI51" s="679">
        <v>56.6</v>
      </c>
      <c r="AJ51" s="681">
        <v>20.38</v>
      </c>
      <c r="AU51" s="131"/>
      <c r="AV51" s="131"/>
      <c r="AW51" s="132"/>
      <c r="AX51" s="132"/>
      <c r="AY51" s="132"/>
    </row>
    <row r="52" spans="1:51" s="130" customFormat="1" ht="13.5" customHeight="1">
      <c r="A52" s="481" t="s">
        <v>2927</v>
      </c>
      <c r="B52" s="647">
        <v>23.4</v>
      </c>
      <c r="C52" s="126">
        <v>101.6</v>
      </c>
      <c r="D52" s="617">
        <v>15.88</v>
      </c>
      <c r="E52" s="647">
        <v>29.7</v>
      </c>
      <c r="F52" s="126">
        <v>3.11</v>
      </c>
      <c r="G52" s="126">
        <v>7.18</v>
      </c>
      <c r="H52" s="126">
        <v>4.4</v>
      </c>
      <c r="I52" s="127">
        <v>3.8</v>
      </c>
      <c r="J52" s="665">
        <v>0.402</v>
      </c>
      <c r="K52" s="619">
        <v>17.18</v>
      </c>
      <c r="L52" s="128" t="s">
        <v>2550</v>
      </c>
      <c r="M52" s="664">
        <v>15.7</v>
      </c>
      <c r="N52" s="126">
        <v>276.6</v>
      </c>
      <c r="O52" s="126">
        <v>39.26</v>
      </c>
      <c r="P52" s="620">
        <v>3.05</v>
      </c>
      <c r="Q52" s="126">
        <v>436.9</v>
      </c>
      <c r="R52" s="620">
        <v>3.83</v>
      </c>
      <c r="S52" s="126">
        <v>116.3</v>
      </c>
      <c r="T52" s="620">
        <v>1.98</v>
      </c>
      <c r="U52" s="129">
        <v>-160.3</v>
      </c>
      <c r="V52" s="127">
        <v>1</v>
      </c>
      <c r="W52" s="129">
        <v>1</v>
      </c>
      <c r="X52" s="650" t="s">
        <v>2648</v>
      </c>
      <c r="Y52" s="261"/>
      <c r="Z52" s="261"/>
      <c r="AA52" s="263"/>
      <c r="AB52" s="678" t="s">
        <v>2927</v>
      </c>
      <c r="AC52" s="680">
        <v>23.4</v>
      </c>
      <c r="AD52" s="679">
        <v>101.6</v>
      </c>
      <c r="AE52" s="679">
        <v>15.9</v>
      </c>
      <c r="AF52" s="681">
        <v>29.7</v>
      </c>
      <c r="AG52" s="679" t="s">
        <v>634</v>
      </c>
      <c r="AH52" s="679">
        <v>55.88</v>
      </c>
      <c r="AI52" s="679">
        <v>56.6</v>
      </c>
      <c r="AJ52" s="681">
        <v>24.98</v>
      </c>
      <c r="AU52" s="131"/>
      <c r="AV52" s="131"/>
      <c r="AW52" s="132"/>
      <c r="AX52" s="132"/>
      <c r="AY52" s="132"/>
    </row>
    <row r="53" spans="1:51" s="130" customFormat="1" ht="13.5" customHeight="1">
      <c r="A53" s="481" t="s">
        <v>2928</v>
      </c>
      <c r="B53" s="647">
        <v>27.5</v>
      </c>
      <c r="C53" s="126">
        <v>101.6</v>
      </c>
      <c r="D53" s="617">
        <v>19.05</v>
      </c>
      <c r="E53" s="647">
        <v>35.1</v>
      </c>
      <c r="F53" s="126">
        <v>3.23</v>
      </c>
      <c r="G53" s="126">
        <v>7.18</v>
      </c>
      <c r="H53" s="126">
        <v>4.57</v>
      </c>
      <c r="I53" s="127">
        <v>3.9</v>
      </c>
      <c r="J53" s="665">
        <v>0.404</v>
      </c>
      <c r="K53" s="619">
        <v>14.69</v>
      </c>
      <c r="L53" s="128" t="s">
        <v>2551</v>
      </c>
      <c r="M53" s="664">
        <v>18.5</v>
      </c>
      <c r="N53" s="126">
        <v>318.9</v>
      </c>
      <c r="O53" s="619">
        <v>46</v>
      </c>
      <c r="P53" s="620">
        <v>3.02</v>
      </c>
      <c r="Q53" s="126">
        <v>500.7</v>
      </c>
      <c r="R53" s="620">
        <v>3.78</v>
      </c>
      <c r="S53" s="126">
        <v>137.1</v>
      </c>
      <c r="T53" s="620">
        <v>1.98</v>
      </c>
      <c r="U53" s="129">
        <v>-181.8</v>
      </c>
      <c r="V53" s="127">
        <v>1</v>
      </c>
      <c r="W53" s="129">
        <v>1</v>
      </c>
      <c r="X53" s="650" t="s">
        <v>2648</v>
      </c>
      <c r="Y53" s="261"/>
      <c r="Z53" s="261"/>
      <c r="AA53" s="263"/>
      <c r="AB53" s="678" t="s">
        <v>2928</v>
      </c>
      <c r="AC53" s="680">
        <v>27.5</v>
      </c>
      <c r="AD53" s="679">
        <v>101.6</v>
      </c>
      <c r="AE53" s="679">
        <v>19.1</v>
      </c>
      <c r="AF53" s="681">
        <v>35.1</v>
      </c>
      <c r="AG53" s="679" t="s">
        <v>633</v>
      </c>
      <c r="AH53" s="679">
        <v>59.05</v>
      </c>
      <c r="AI53" s="679">
        <v>62.6</v>
      </c>
      <c r="AJ53" s="681">
        <v>30.13</v>
      </c>
      <c r="AU53" s="131"/>
      <c r="AV53" s="131"/>
      <c r="AW53" s="132"/>
      <c r="AX53" s="132"/>
      <c r="AY53" s="132"/>
    </row>
    <row r="54" spans="1:51" s="130" customFormat="1" ht="13.5" customHeight="1">
      <c r="A54" s="481" t="s">
        <v>2929</v>
      </c>
      <c r="B54" s="647">
        <v>15.3</v>
      </c>
      <c r="C54" s="126">
        <v>127</v>
      </c>
      <c r="D54" s="619">
        <v>7.94</v>
      </c>
      <c r="E54" s="647">
        <v>19.6</v>
      </c>
      <c r="F54" s="126">
        <v>3.46</v>
      </c>
      <c r="G54" s="126">
        <v>8.98</v>
      </c>
      <c r="H54" s="126">
        <v>4.9</v>
      </c>
      <c r="I54" s="127">
        <v>4.56</v>
      </c>
      <c r="J54" s="665">
        <v>0.505</v>
      </c>
      <c r="K54" s="619">
        <v>33.01</v>
      </c>
      <c r="L54" s="128" t="s">
        <v>2214</v>
      </c>
      <c r="M54" s="664">
        <v>10.3</v>
      </c>
      <c r="N54" s="126">
        <v>308.3</v>
      </c>
      <c r="O54" s="126">
        <v>33.37</v>
      </c>
      <c r="P54" s="620">
        <v>3.97</v>
      </c>
      <c r="Q54" s="126">
        <v>492.1</v>
      </c>
      <c r="R54" s="620">
        <v>5.02</v>
      </c>
      <c r="S54" s="126">
        <v>124.5</v>
      </c>
      <c r="T54" s="620">
        <v>2.52</v>
      </c>
      <c r="U54" s="129">
        <v>-183.8</v>
      </c>
      <c r="V54" s="127">
        <v>4</v>
      </c>
      <c r="W54" s="129">
        <v>4</v>
      </c>
      <c r="X54" s="650" t="s">
        <v>2648</v>
      </c>
      <c r="Y54" s="261"/>
      <c r="Z54" s="261"/>
      <c r="AA54" s="263"/>
      <c r="AB54" s="678" t="s">
        <v>2929</v>
      </c>
      <c r="AC54" s="680">
        <v>15.3</v>
      </c>
      <c r="AD54" s="679">
        <v>127</v>
      </c>
      <c r="AE54" s="679">
        <v>7.94</v>
      </c>
      <c r="AF54" s="681">
        <v>19.6</v>
      </c>
      <c r="AG54" s="679" t="s">
        <v>634</v>
      </c>
      <c r="AH54" s="679">
        <v>47.94</v>
      </c>
      <c r="AI54" s="679">
        <v>82</v>
      </c>
      <c r="AJ54" s="681">
        <v>17.15</v>
      </c>
      <c r="AU54" s="131"/>
      <c r="AV54" s="131"/>
      <c r="AW54" s="132"/>
      <c r="AX54" s="132"/>
      <c r="AY54" s="132"/>
    </row>
    <row r="55" spans="1:51" s="130" customFormat="1" ht="13.5" customHeight="1">
      <c r="A55" s="481" t="s">
        <v>2930</v>
      </c>
      <c r="B55" s="647">
        <v>18.3</v>
      </c>
      <c r="C55" s="126">
        <v>127</v>
      </c>
      <c r="D55" s="619">
        <v>9.53</v>
      </c>
      <c r="E55" s="647">
        <v>23.3</v>
      </c>
      <c r="F55" s="126">
        <v>3.52</v>
      </c>
      <c r="G55" s="126">
        <v>8.98</v>
      </c>
      <c r="H55" s="126">
        <v>4.98</v>
      </c>
      <c r="I55" s="127">
        <v>4.59</v>
      </c>
      <c r="J55" s="665">
        <v>0.505</v>
      </c>
      <c r="K55" s="619">
        <v>27.6</v>
      </c>
      <c r="L55" s="128" t="s">
        <v>2215</v>
      </c>
      <c r="M55" s="664">
        <v>12.3</v>
      </c>
      <c r="N55" s="126">
        <v>363.4</v>
      </c>
      <c r="O55" s="126">
        <v>39.59</v>
      </c>
      <c r="P55" s="620">
        <v>3.95</v>
      </c>
      <c r="Q55" s="126">
        <v>579.6</v>
      </c>
      <c r="R55" s="620">
        <v>4.99</v>
      </c>
      <c r="S55" s="126">
        <v>147.2</v>
      </c>
      <c r="T55" s="620">
        <v>2.51</v>
      </c>
      <c r="U55" s="129">
        <v>-216.2</v>
      </c>
      <c r="V55" s="127">
        <v>4</v>
      </c>
      <c r="W55" s="129">
        <v>4</v>
      </c>
      <c r="X55" s="650" t="s">
        <v>2648</v>
      </c>
      <c r="Y55" s="261"/>
      <c r="Z55" s="261"/>
      <c r="AA55" s="263"/>
      <c r="AB55" s="678" t="s">
        <v>2930</v>
      </c>
      <c r="AC55" s="680">
        <v>18.3</v>
      </c>
      <c r="AD55" s="679">
        <v>127</v>
      </c>
      <c r="AE55" s="679">
        <v>9.53</v>
      </c>
      <c r="AF55" s="681">
        <v>23.3</v>
      </c>
      <c r="AG55" s="679" t="s">
        <v>634</v>
      </c>
      <c r="AH55" s="679">
        <v>49.53</v>
      </c>
      <c r="AI55" s="679">
        <v>82</v>
      </c>
      <c r="AJ55" s="681">
        <v>20.43</v>
      </c>
      <c r="AU55" s="131"/>
      <c r="AV55" s="131"/>
      <c r="AW55" s="132"/>
      <c r="AX55" s="132"/>
      <c r="AY55" s="132"/>
    </row>
    <row r="56" spans="1:51" s="130" customFormat="1" ht="13.5" customHeight="1">
      <c r="A56" s="481" t="s">
        <v>2931</v>
      </c>
      <c r="B56" s="647">
        <v>21.3</v>
      </c>
      <c r="C56" s="126">
        <v>127</v>
      </c>
      <c r="D56" s="617">
        <v>11.11</v>
      </c>
      <c r="E56" s="647">
        <v>27</v>
      </c>
      <c r="F56" s="126">
        <v>3.56</v>
      </c>
      <c r="G56" s="126">
        <v>8.98</v>
      </c>
      <c r="H56" s="126">
        <v>5.03</v>
      </c>
      <c r="I56" s="127">
        <v>4.55</v>
      </c>
      <c r="J56" s="665">
        <v>0.5</v>
      </c>
      <c r="K56" s="619">
        <v>23.47</v>
      </c>
      <c r="L56" s="128" t="s">
        <v>2216</v>
      </c>
      <c r="M56" s="664">
        <v>14.3</v>
      </c>
      <c r="N56" s="126">
        <v>414.2</v>
      </c>
      <c r="O56" s="126">
        <v>45.32</v>
      </c>
      <c r="P56" s="620">
        <v>3.91</v>
      </c>
      <c r="Q56" s="126">
        <v>659.3</v>
      </c>
      <c r="R56" s="620">
        <v>4.93</v>
      </c>
      <c r="S56" s="126">
        <v>169.1</v>
      </c>
      <c r="T56" s="620">
        <v>2.5</v>
      </c>
      <c r="U56" s="129">
        <v>-245.1</v>
      </c>
      <c r="V56" s="127">
        <v>3</v>
      </c>
      <c r="W56" s="129">
        <v>4</v>
      </c>
      <c r="X56" s="650" t="s">
        <v>2648</v>
      </c>
      <c r="Y56" s="261"/>
      <c r="Z56" s="261"/>
      <c r="AA56" s="263"/>
      <c r="AB56" s="678" t="s">
        <v>2931</v>
      </c>
      <c r="AC56" s="680">
        <v>21.3</v>
      </c>
      <c r="AD56" s="679">
        <v>127</v>
      </c>
      <c r="AE56" s="679">
        <v>11.1</v>
      </c>
      <c r="AF56" s="681">
        <v>27</v>
      </c>
      <c r="AG56" s="679" t="s">
        <v>634</v>
      </c>
      <c r="AH56" s="679">
        <v>51.11</v>
      </c>
      <c r="AI56" s="679">
        <v>82</v>
      </c>
      <c r="AJ56" s="681">
        <v>23.66</v>
      </c>
      <c r="AU56" s="131"/>
      <c r="AV56" s="131"/>
      <c r="AW56" s="132"/>
      <c r="AX56" s="132"/>
      <c r="AY56" s="132"/>
    </row>
    <row r="57" spans="1:51" s="130" customFormat="1" ht="13.5" customHeight="1">
      <c r="A57" s="481" t="s">
        <v>1068</v>
      </c>
      <c r="B57" s="647">
        <v>24.1</v>
      </c>
      <c r="C57" s="126">
        <v>127</v>
      </c>
      <c r="D57" s="617">
        <v>12.7</v>
      </c>
      <c r="E57" s="647">
        <v>30.7</v>
      </c>
      <c r="F57" s="126">
        <v>3.63</v>
      </c>
      <c r="G57" s="126">
        <v>8.98</v>
      </c>
      <c r="H57" s="126">
        <v>5.13</v>
      </c>
      <c r="I57" s="127">
        <v>4.58</v>
      </c>
      <c r="J57" s="665">
        <v>0.501</v>
      </c>
      <c r="K57" s="619">
        <v>20.79</v>
      </c>
      <c r="L57" s="128" t="s">
        <v>2217</v>
      </c>
      <c r="M57" s="664">
        <v>16.2</v>
      </c>
      <c r="N57" s="617">
        <v>466</v>
      </c>
      <c r="O57" s="126">
        <v>51.36</v>
      </c>
      <c r="P57" s="620">
        <v>3.9</v>
      </c>
      <c r="Q57" s="126">
        <v>741.3</v>
      </c>
      <c r="R57" s="620">
        <v>4.91</v>
      </c>
      <c r="S57" s="126">
        <v>190.7</v>
      </c>
      <c r="T57" s="620">
        <v>2.49</v>
      </c>
      <c r="U57" s="129">
        <v>-275.3</v>
      </c>
      <c r="V57" s="127">
        <v>1</v>
      </c>
      <c r="W57" s="129">
        <v>4</v>
      </c>
      <c r="X57" s="650" t="s">
        <v>2648</v>
      </c>
      <c r="Y57" s="261"/>
      <c r="Z57" s="261"/>
      <c r="AA57" s="263"/>
      <c r="AB57" s="678" t="s">
        <v>1068</v>
      </c>
      <c r="AC57" s="680">
        <v>24.1</v>
      </c>
      <c r="AD57" s="679">
        <v>127</v>
      </c>
      <c r="AE57" s="679">
        <v>12.7</v>
      </c>
      <c r="AF57" s="681">
        <v>30.7</v>
      </c>
      <c r="AG57" s="679" t="s">
        <v>634</v>
      </c>
      <c r="AH57" s="679">
        <v>52.7</v>
      </c>
      <c r="AI57" s="679">
        <v>82</v>
      </c>
      <c r="AJ57" s="681">
        <v>26.84</v>
      </c>
      <c r="AU57" s="131"/>
      <c r="AV57" s="131"/>
      <c r="AW57" s="132"/>
      <c r="AX57" s="132"/>
      <c r="AY57" s="132"/>
    </row>
    <row r="58" spans="1:51" s="130" customFormat="1" ht="13.5" customHeight="1">
      <c r="A58" s="481" t="s">
        <v>1069</v>
      </c>
      <c r="B58" s="647">
        <v>29.8</v>
      </c>
      <c r="C58" s="126">
        <v>127</v>
      </c>
      <c r="D58" s="617">
        <v>15.88</v>
      </c>
      <c r="E58" s="647">
        <v>37.8</v>
      </c>
      <c r="F58" s="126">
        <v>3.75</v>
      </c>
      <c r="G58" s="126">
        <v>8.98</v>
      </c>
      <c r="H58" s="126">
        <v>5.3</v>
      </c>
      <c r="I58" s="127">
        <v>4.68</v>
      </c>
      <c r="J58" s="665">
        <v>0.502</v>
      </c>
      <c r="K58" s="619">
        <v>16.85</v>
      </c>
      <c r="L58" s="128" t="s">
        <v>2218</v>
      </c>
      <c r="M58" s="664">
        <v>20</v>
      </c>
      <c r="N58" s="126">
        <v>564.2</v>
      </c>
      <c r="O58" s="619">
        <v>63</v>
      </c>
      <c r="P58" s="620">
        <v>3.86</v>
      </c>
      <c r="Q58" s="126">
        <v>894.9</v>
      </c>
      <c r="R58" s="620">
        <v>4.86</v>
      </c>
      <c r="S58" s="126">
        <v>233.5</v>
      </c>
      <c r="T58" s="620">
        <v>2.48</v>
      </c>
      <c r="U58" s="129">
        <v>-330.7</v>
      </c>
      <c r="V58" s="127">
        <v>1</v>
      </c>
      <c r="W58" s="129">
        <v>1</v>
      </c>
      <c r="X58" s="650" t="s">
        <v>2648</v>
      </c>
      <c r="Y58" s="261"/>
      <c r="Z58" s="261"/>
      <c r="AA58" s="263"/>
      <c r="AB58" s="678" t="s">
        <v>1069</v>
      </c>
      <c r="AC58" s="680">
        <v>29.8</v>
      </c>
      <c r="AD58" s="679">
        <v>127</v>
      </c>
      <c r="AE58" s="679">
        <v>15.9</v>
      </c>
      <c r="AF58" s="681">
        <v>37.8</v>
      </c>
      <c r="AG58" s="679" t="s">
        <v>634</v>
      </c>
      <c r="AH58" s="679">
        <v>55.88</v>
      </c>
      <c r="AI58" s="679">
        <v>82</v>
      </c>
      <c r="AJ58" s="681">
        <v>33.04</v>
      </c>
      <c r="AU58" s="131"/>
      <c r="AV58" s="131"/>
      <c r="AW58" s="132"/>
      <c r="AX58" s="132"/>
      <c r="AY58" s="132"/>
    </row>
    <row r="59" spans="1:51" s="130" customFormat="1" ht="13.5" customHeight="1">
      <c r="A59" s="481" t="s">
        <v>1070</v>
      </c>
      <c r="B59" s="647">
        <v>35.1</v>
      </c>
      <c r="C59" s="126">
        <v>127</v>
      </c>
      <c r="D59" s="617">
        <v>19.05</v>
      </c>
      <c r="E59" s="647">
        <v>44.8</v>
      </c>
      <c r="F59" s="126">
        <v>3.87</v>
      </c>
      <c r="G59" s="126">
        <v>8.98</v>
      </c>
      <c r="H59" s="126">
        <v>5.47</v>
      </c>
      <c r="I59" s="127">
        <v>4.77</v>
      </c>
      <c r="J59" s="665">
        <v>0.505</v>
      </c>
      <c r="K59" s="619">
        <v>14.35</v>
      </c>
      <c r="L59" s="128" t="s">
        <v>2219</v>
      </c>
      <c r="M59" s="664">
        <v>23.6</v>
      </c>
      <c r="N59" s="126">
        <v>654.7</v>
      </c>
      <c r="O59" s="126">
        <v>74.12</v>
      </c>
      <c r="P59" s="620">
        <v>3.82</v>
      </c>
      <c r="Q59" s="618">
        <v>1035</v>
      </c>
      <c r="R59" s="620">
        <v>4.81</v>
      </c>
      <c r="S59" s="126">
        <v>274.1</v>
      </c>
      <c r="T59" s="620">
        <v>2.47</v>
      </c>
      <c r="U59" s="129">
        <v>-380.6</v>
      </c>
      <c r="V59" s="127">
        <v>1</v>
      </c>
      <c r="W59" s="129">
        <v>1</v>
      </c>
      <c r="X59" s="650" t="s">
        <v>2648</v>
      </c>
      <c r="Y59" s="261"/>
      <c r="Z59" s="261"/>
      <c r="AA59" s="263"/>
      <c r="AB59" s="678" t="s">
        <v>1070</v>
      </c>
      <c r="AC59" s="680">
        <v>35.1</v>
      </c>
      <c r="AD59" s="679">
        <v>127</v>
      </c>
      <c r="AE59" s="679">
        <v>19.1</v>
      </c>
      <c r="AF59" s="681">
        <v>44.8</v>
      </c>
      <c r="AG59" s="679" t="s">
        <v>634</v>
      </c>
      <c r="AH59" s="679">
        <v>59.05</v>
      </c>
      <c r="AI59" s="679">
        <v>82</v>
      </c>
      <c r="AJ59" s="681">
        <v>39.04</v>
      </c>
      <c r="AU59" s="131"/>
      <c r="AV59" s="131"/>
      <c r="AW59" s="132"/>
      <c r="AX59" s="132"/>
      <c r="AY59" s="132"/>
    </row>
    <row r="60" spans="1:51" s="130" customFormat="1" ht="13.5" customHeight="1">
      <c r="A60" s="481" t="s">
        <v>2827</v>
      </c>
      <c r="B60" s="647">
        <v>40.5</v>
      </c>
      <c r="C60" s="126">
        <v>127</v>
      </c>
      <c r="D60" s="617">
        <v>22.23</v>
      </c>
      <c r="E60" s="647">
        <v>51.5</v>
      </c>
      <c r="F60" s="126">
        <v>3.98</v>
      </c>
      <c r="G60" s="126">
        <v>8.98</v>
      </c>
      <c r="H60" s="126">
        <v>5.62</v>
      </c>
      <c r="I60" s="127">
        <v>4.81</v>
      </c>
      <c r="J60" s="665">
        <v>0.503</v>
      </c>
      <c r="K60" s="619">
        <v>12.42</v>
      </c>
      <c r="L60" s="128" t="s">
        <v>2220</v>
      </c>
      <c r="M60" s="664">
        <v>27.2</v>
      </c>
      <c r="N60" s="126">
        <v>737.8</v>
      </c>
      <c r="O60" s="126">
        <v>84.58</v>
      </c>
      <c r="P60" s="620">
        <v>3.78</v>
      </c>
      <c r="Q60" s="618">
        <v>1162</v>
      </c>
      <c r="R60" s="620">
        <v>4.75</v>
      </c>
      <c r="S60" s="126">
        <v>314.1</v>
      </c>
      <c r="T60" s="620">
        <v>2.47</v>
      </c>
      <c r="U60" s="129">
        <v>-423.7</v>
      </c>
      <c r="V60" s="127">
        <v>1</v>
      </c>
      <c r="W60" s="129">
        <v>1</v>
      </c>
      <c r="X60" s="650" t="s">
        <v>2648</v>
      </c>
      <c r="Y60" s="261"/>
      <c r="Z60" s="261"/>
      <c r="AA60" s="263"/>
      <c r="AB60" s="678" t="s">
        <v>2827</v>
      </c>
      <c r="AC60" s="680">
        <v>40.5</v>
      </c>
      <c r="AD60" s="679">
        <v>127</v>
      </c>
      <c r="AE60" s="679">
        <v>22.2</v>
      </c>
      <c r="AF60" s="681">
        <v>51.5</v>
      </c>
      <c r="AG60" s="679" t="s">
        <v>634</v>
      </c>
      <c r="AH60" s="679">
        <v>62.23</v>
      </c>
      <c r="AI60" s="679">
        <v>82</v>
      </c>
      <c r="AJ60" s="681">
        <v>44.84</v>
      </c>
      <c r="AU60" s="131"/>
      <c r="AV60" s="131"/>
      <c r="AW60" s="132"/>
      <c r="AX60" s="132"/>
      <c r="AY60" s="132"/>
    </row>
    <row r="61" spans="1:51" s="130" customFormat="1" ht="13.5" customHeight="1">
      <c r="A61" s="481" t="s">
        <v>2828</v>
      </c>
      <c r="B61" s="647">
        <v>18.5</v>
      </c>
      <c r="C61" s="126">
        <v>152.4</v>
      </c>
      <c r="D61" s="619">
        <v>7.94</v>
      </c>
      <c r="E61" s="647">
        <v>23.6</v>
      </c>
      <c r="F61" s="126">
        <v>4.09</v>
      </c>
      <c r="G61" s="126">
        <v>10.78</v>
      </c>
      <c r="H61" s="126">
        <v>5.78</v>
      </c>
      <c r="I61" s="127">
        <v>5.43</v>
      </c>
      <c r="J61" s="665">
        <v>0.604</v>
      </c>
      <c r="K61" s="619">
        <v>32.65</v>
      </c>
      <c r="L61" s="128" t="s">
        <v>2221</v>
      </c>
      <c r="M61" s="664">
        <v>12.4</v>
      </c>
      <c r="N61" s="617">
        <v>540</v>
      </c>
      <c r="O61" s="126">
        <v>48.42</v>
      </c>
      <c r="P61" s="620">
        <v>4.78</v>
      </c>
      <c r="Q61" s="126">
        <v>861.9</v>
      </c>
      <c r="R61" s="620">
        <v>6.04</v>
      </c>
      <c r="S61" s="126">
        <v>218.1</v>
      </c>
      <c r="T61" s="620">
        <v>3.04</v>
      </c>
      <c r="U61" s="129">
        <v>-321.9</v>
      </c>
      <c r="V61" s="127">
        <v>4</v>
      </c>
      <c r="W61" s="129">
        <v>4</v>
      </c>
      <c r="X61" s="650" t="s">
        <v>2648</v>
      </c>
      <c r="Y61" s="261"/>
      <c r="Z61" s="261"/>
      <c r="AA61" s="263"/>
      <c r="AB61" s="678" t="s">
        <v>2828</v>
      </c>
      <c r="AC61" s="680">
        <v>18.5</v>
      </c>
      <c r="AD61" s="679">
        <v>152.4</v>
      </c>
      <c r="AE61" s="679">
        <v>7.94</v>
      </c>
      <c r="AF61" s="681">
        <v>23.6</v>
      </c>
      <c r="AG61" s="679" t="s">
        <v>634</v>
      </c>
      <c r="AH61" s="679">
        <v>47.94</v>
      </c>
      <c r="AI61" s="679">
        <v>107.4</v>
      </c>
      <c r="AJ61" s="681">
        <v>21.18</v>
      </c>
      <c r="AU61" s="131"/>
      <c r="AV61" s="131"/>
      <c r="AW61" s="132"/>
      <c r="AX61" s="132"/>
      <c r="AY61" s="132"/>
    </row>
    <row r="62" spans="1:51" s="130" customFormat="1" ht="13.5" customHeight="1">
      <c r="A62" s="481" t="s">
        <v>2829</v>
      </c>
      <c r="B62" s="647">
        <v>22.2</v>
      </c>
      <c r="C62" s="126">
        <v>152.4</v>
      </c>
      <c r="D62" s="619">
        <v>9.53</v>
      </c>
      <c r="E62" s="647">
        <v>28.1</v>
      </c>
      <c r="F62" s="126">
        <v>4.14</v>
      </c>
      <c r="G62" s="126">
        <v>10.78</v>
      </c>
      <c r="H62" s="126">
        <v>5.85</v>
      </c>
      <c r="I62" s="127">
        <v>5.43</v>
      </c>
      <c r="J62" s="665">
        <v>0.602</v>
      </c>
      <c r="K62" s="619">
        <v>27.12</v>
      </c>
      <c r="L62" s="128" t="s">
        <v>10</v>
      </c>
      <c r="M62" s="664">
        <v>14.9</v>
      </c>
      <c r="N62" s="126">
        <v>637.5</v>
      </c>
      <c r="O62" s="126">
        <v>57.41</v>
      </c>
      <c r="P62" s="620">
        <v>4.75</v>
      </c>
      <c r="Q62" s="126">
        <v>1016</v>
      </c>
      <c r="R62" s="620">
        <v>6</v>
      </c>
      <c r="S62" s="126">
        <v>258.9</v>
      </c>
      <c r="T62" s="620">
        <v>3.03</v>
      </c>
      <c r="U62" s="129">
        <v>-378.6</v>
      </c>
      <c r="V62" s="127">
        <v>4</v>
      </c>
      <c r="W62" s="129">
        <v>4</v>
      </c>
      <c r="X62" s="650" t="s">
        <v>2648</v>
      </c>
      <c r="Y62" s="261"/>
      <c r="Z62" s="261"/>
      <c r="AA62" s="263"/>
      <c r="AB62" s="678" t="s">
        <v>2829</v>
      </c>
      <c r="AC62" s="680">
        <v>22.2</v>
      </c>
      <c r="AD62" s="679">
        <v>152.4</v>
      </c>
      <c r="AE62" s="679">
        <v>9.53</v>
      </c>
      <c r="AF62" s="681">
        <v>28.1</v>
      </c>
      <c r="AG62" s="679" t="s">
        <v>634</v>
      </c>
      <c r="AH62" s="679">
        <v>49.53</v>
      </c>
      <c r="AI62" s="679">
        <v>107.4</v>
      </c>
      <c r="AJ62" s="681">
        <v>25.27</v>
      </c>
      <c r="AU62" s="131"/>
      <c r="AV62" s="131"/>
      <c r="AW62" s="132"/>
      <c r="AX62" s="132"/>
      <c r="AY62" s="132"/>
    </row>
    <row r="63" spans="1:51" s="130" customFormat="1" ht="13.5" customHeight="1">
      <c r="A63" s="481" t="s">
        <v>2830</v>
      </c>
      <c r="B63" s="647">
        <v>25.6</v>
      </c>
      <c r="C63" s="126">
        <v>152.4</v>
      </c>
      <c r="D63" s="617">
        <v>11.11</v>
      </c>
      <c r="E63" s="647">
        <v>32.7</v>
      </c>
      <c r="F63" s="126">
        <v>4.21</v>
      </c>
      <c r="G63" s="126">
        <v>10.78</v>
      </c>
      <c r="H63" s="126">
        <v>5.96</v>
      </c>
      <c r="I63" s="127">
        <v>5.5</v>
      </c>
      <c r="J63" s="665">
        <v>0.605</v>
      </c>
      <c r="K63" s="619">
        <v>23.63</v>
      </c>
      <c r="L63" s="128" t="s">
        <v>11</v>
      </c>
      <c r="M63" s="664">
        <v>17.2</v>
      </c>
      <c r="N63" s="126">
        <v>734.7</v>
      </c>
      <c r="O63" s="126">
        <v>66.63</v>
      </c>
      <c r="P63" s="620">
        <v>4.74</v>
      </c>
      <c r="Q63" s="126">
        <v>1172</v>
      </c>
      <c r="R63" s="620">
        <v>5.99</v>
      </c>
      <c r="S63" s="126">
        <v>297.5</v>
      </c>
      <c r="T63" s="620">
        <v>3.02</v>
      </c>
      <c r="U63" s="129">
        <v>-437.2</v>
      </c>
      <c r="V63" s="127">
        <v>4</v>
      </c>
      <c r="W63" s="129">
        <v>4</v>
      </c>
      <c r="X63" s="650" t="s">
        <v>2648</v>
      </c>
      <c r="Y63" s="261"/>
      <c r="Z63" s="261"/>
      <c r="AA63" s="263"/>
      <c r="AB63" s="678" t="s">
        <v>2830</v>
      </c>
      <c r="AC63" s="680">
        <v>25.6</v>
      </c>
      <c r="AD63" s="679">
        <v>152.4</v>
      </c>
      <c r="AE63" s="679">
        <v>11.1</v>
      </c>
      <c r="AF63" s="681">
        <v>32.7</v>
      </c>
      <c r="AG63" s="679" t="s">
        <v>634</v>
      </c>
      <c r="AH63" s="679">
        <v>51.11</v>
      </c>
      <c r="AI63" s="679">
        <v>107.4</v>
      </c>
      <c r="AJ63" s="681">
        <v>29.3</v>
      </c>
      <c r="AU63" s="131"/>
      <c r="AV63" s="131"/>
      <c r="AW63" s="132"/>
      <c r="AX63" s="132"/>
      <c r="AY63" s="132"/>
    </row>
    <row r="64" spans="1:51" s="130" customFormat="1" ht="13.5" customHeight="1">
      <c r="A64" s="481" t="s">
        <v>2831</v>
      </c>
      <c r="B64" s="647">
        <v>29.2</v>
      </c>
      <c r="C64" s="126">
        <v>152.4</v>
      </c>
      <c r="D64" s="617">
        <v>12.7</v>
      </c>
      <c r="E64" s="647">
        <v>37.1</v>
      </c>
      <c r="F64" s="126">
        <v>4.26</v>
      </c>
      <c r="G64" s="126">
        <v>10.78</v>
      </c>
      <c r="H64" s="126">
        <v>6.03</v>
      </c>
      <c r="I64" s="127">
        <v>5.48</v>
      </c>
      <c r="J64" s="665">
        <v>0.603</v>
      </c>
      <c r="K64" s="619">
        <v>20.65</v>
      </c>
      <c r="L64" s="128" t="s">
        <v>12</v>
      </c>
      <c r="M64" s="664">
        <v>19.6</v>
      </c>
      <c r="N64" s="126">
        <v>825.3</v>
      </c>
      <c r="O64" s="126">
        <v>75.18</v>
      </c>
      <c r="P64" s="620">
        <v>4.71</v>
      </c>
      <c r="Q64" s="126">
        <v>1315</v>
      </c>
      <c r="R64" s="620">
        <v>5.95</v>
      </c>
      <c r="S64" s="126">
        <v>335.8</v>
      </c>
      <c r="T64" s="620">
        <v>3.01</v>
      </c>
      <c r="U64" s="129">
        <v>-489.5</v>
      </c>
      <c r="V64" s="127">
        <v>4</v>
      </c>
      <c r="W64" s="129">
        <v>4</v>
      </c>
      <c r="X64" s="650" t="s">
        <v>2648</v>
      </c>
      <c r="Y64" s="261"/>
      <c r="Z64" s="261"/>
      <c r="AA64" s="263"/>
      <c r="AB64" s="678" t="s">
        <v>2831</v>
      </c>
      <c r="AC64" s="680">
        <v>29.2</v>
      </c>
      <c r="AD64" s="679">
        <v>152.4</v>
      </c>
      <c r="AE64" s="679">
        <v>12.7</v>
      </c>
      <c r="AF64" s="681">
        <v>37.1</v>
      </c>
      <c r="AG64" s="679" t="s">
        <v>634</v>
      </c>
      <c r="AH64" s="679">
        <v>52.7</v>
      </c>
      <c r="AI64" s="679">
        <v>107.4</v>
      </c>
      <c r="AJ64" s="681">
        <v>33.29</v>
      </c>
      <c r="AU64" s="131"/>
      <c r="AV64" s="131"/>
      <c r="AW64" s="132"/>
      <c r="AX64" s="132"/>
      <c r="AY64" s="132"/>
    </row>
    <row r="65" spans="1:51" s="130" customFormat="1" ht="13.5" customHeight="1">
      <c r="A65" s="481" t="s">
        <v>2832</v>
      </c>
      <c r="B65" s="647">
        <v>32.6</v>
      </c>
      <c r="C65" s="126">
        <v>152.4</v>
      </c>
      <c r="D65" s="617">
        <v>14.29</v>
      </c>
      <c r="E65" s="647">
        <v>41.5</v>
      </c>
      <c r="F65" s="126">
        <v>4.33</v>
      </c>
      <c r="G65" s="126">
        <v>10.78</v>
      </c>
      <c r="H65" s="126">
        <v>6.12</v>
      </c>
      <c r="I65" s="127">
        <v>5.56</v>
      </c>
      <c r="J65" s="665">
        <v>0.605</v>
      </c>
      <c r="K65" s="619">
        <v>18.56</v>
      </c>
      <c r="L65" s="128" t="s">
        <v>13</v>
      </c>
      <c r="M65" s="664">
        <v>21.9</v>
      </c>
      <c r="N65" s="126">
        <v>917.2</v>
      </c>
      <c r="O65" s="126">
        <v>84.08</v>
      </c>
      <c r="P65" s="620">
        <v>4.7</v>
      </c>
      <c r="Q65" s="126">
        <v>1461</v>
      </c>
      <c r="R65" s="620">
        <v>5.93</v>
      </c>
      <c r="S65" s="126">
        <v>373.7</v>
      </c>
      <c r="T65" s="620">
        <v>3</v>
      </c>
      <c r="U65" s="129">
        <v>-543.5</v>
      </c>
      <c r="V65" s="127">
        <v>2</v>
      </c>
      <c r="W65" s="129">
        <v>4</v>
      </c>
      <c r="X65" s="650" t="s">
        <v>2648</v>
      </c>
      <c r="Y65" s="261"/>
      <c r="Z65" s="261"/>
      <c r="AA65" s="263"/>
      <c r="AB65" s="678" t="s">
        <v>2832</v>
      </c>
      <c r="AC65" s="680">
        <v>32.6</v>
      </c>
      <c r="AD65" s="679">
        <v>152.4</v>
      </c>
      <c r="AE65" s="679">
        <v>14.3</v>
      </c>
      <c r="AF65" s="681">
        <v>41.5</v>
      </c>
      <c r="AG65" s="679" t="s">
        <v>634</v>
      </c>
      <c r="AH65" s="679">
        <v>54.29</v>
      </c>
      <c r="AI65" s="679">
        <v>107.4</v>
      </c>
      <c r="AJ65" s="681">
        <v>37.22</v>
      </c>
      <c r="AU65" s="131"/>
      <c r="AV65" s="131"/>
      <c r="AW65" s="132"/>
      <c r="AX65" s="132"/>
      <c r="AY65" s="132"/>
    </row>
    <row r="66" spans="1:51" s="130" customFormat="1" ht="13.5" customHeight="1">
      <c r="A66" s="481" t="s">
        <v>2833</v>
      </c>
      <c r="B66" s="647">
        <v>36</v>
      </c>
      <c r="C66" s="126">
        <v>152.4</v>
      </c>
      <c r="D66" s="617">
        <v>15.88</v>
      </c>
      <c r="E66" s="647">
        <v>45.9</v>
      </c>
      <c r="F66" s="126">
        <v>4.39</v>
      </c>
      <c r="G66" s="126">
        <v>10.78</v>
      </c>
      <c r="H66" s="126">
        <v>6.21</v>
      </c>
      <c r="I66" s="127">
        <v>5.59</v>
      </c>
      <c r="J66" s="665">
        <v>0.605</v>
      </c>
      <c r="K66" s="619">
        <v>16.81</v>
      </c>
      <c r="L66" s="128" t="s">
        <v>14</v>
      </c>
      <c r="M66" s="664">
        <v>24.2</v>
      </c>
      <c r="N66" s="126">
        <v>1004</v>
      </c>
      <c r="O66" s="126">
        <v>92.53</v>
      </c>
      <c r="P66" s="620">
        <v>4.68</v>
      </c>
      <c r="Q66" s="126">
        <v>1598</v>
      </c>
      <c r="R66" s="620">
        <v>5.9</v>
      </c>
      <c r="S66" s="126">
        <v>410.5</v>
      </c>
      <c r="T66" s="620">
        <v>2.99</v>
      </c>
      <c r="U66" s="129">
        <v>-593.5</v>
      </c>
      <c r="V66" s="127">
        <v>1</v>
      </c>
      <c r="W66" s="129">
        <v>4</v>
      </c>
      <c r="X66" s="650" t="s">
        <v>2648</v>
      </c>
      <c r="Y66" s="261"/>
      <c r="Z66" s="261"/>
      <c r="AA66" s="263"/>
      <c r="AB66" s="678" t="s">
        <v>2833</v>
      </c>
      <c r="AC66" s="680">
        <v>36</v>
      </c>
      <c r="AD66" s="679">
        <v>152.4</v>
      </c>
      <c r="AE66" s="679">
        <v>15.9</v>
      </c>
      <c r="AF66" s="681">
        <v>45.9</v>
      </c>
      <c r="AG66" s="679" t="s">
        <v>634</v>
      </c>
      <c r="AH66" s="679">
        <v>55.88</v>
      </c>
      <c r="AI66" s="679">
        <v>107.4</v>
      </c>
      <c r="AJ66" s="681">
        <v>41.1</v>
      </c>
      <c r="AU66" s="131"/>
      <c r="AV66" s="131"/>
      <c r="AW66" s="132"/>
      <c r="AX66" s="132"/>
      <c r="AY66" s="132"/>
    </row>
    <row r="67" spans="1:51" s="130" customFormat="1" ht="13.5" customHeight="1">
      <c r="A67" s="481" t="s">
        <v>2834</v>
      </c>
      <c r="B67" s="647">
        <v>42.7</v>
      </c>
      <c r="C67" s="126">
        <v>152.4</v>
      </c>
      <c r="D67" s="617">
        <v>19.05</v>
      </c>
      <c r="E67" s="647">
        <v>54.5</v>
      </c>
      <c r="F67" s="126">
        <v>4.51</v>
      </c>
      <c r="G67" s="126">
        <v>10.78</v>
      </c>
      <c r="H67" s="126">
        <v>6.37</v>
      </c>
      <c r="I67" s="127">
        <v>5.67</v>
      </c>
      <c r="J67" s="665">
        <v>0.606</v>
      </c>
      <c r="K67" s="619">
        <v>14.19</v>
      </c>
      <c r="L67" s="128" t="s">
        <v>15</v>
      </c>
      <c r="M67" s="664">
        <v>28.7</v>
      </c>
      <c r="N67" s="126">
        <v>1171</v>
      </c>
      <c r="O67" s="126">
        <v>109.1</v>
      </c>
      <c r="P67" s="620">
        <v>4.64</v>
      </c>
      <c r="Q67" s="126">
        <v>1859</v>
      </c>
      <c r="R67" s="620">
        <v>5.84</v>
      </c>
      <c r="S67" s="126">
        <v>483.3</v>
      </c>
      <c r="T67" s="620">
        <v>2.98</v>
      </c>
      <c r="U67" s="129">
        <v>-687.7</v>
      </c>
      <c r="V67" s="127">
        <v>1</v>
      </c>
      <c r="W67" s="129">
        <v>1</v>
      </c>
      <c r="X67" s="650" t="s">
        <v>2648</v>
      </c>
      <c r="Y67" s="261"/>
      <c r="Z67" s="261"/>
      <c r="AA67" s="263"/>
      <c r="AB67" s="678" t="s">
        <v>2834</v>
      </c>
      <c r="AC67" s="680">
        <v>42.7</v>
      </c>
      <c r="AD67" s="679">
        <v>152.4</v>
      </c>
      <c r="AE67" s="679">
        <v>19.1</v>
      </c>
      <c r="AF67" s="681">
        <v>54.5</v>
      </c>
      <c r="AG67" s="679" t="s">
        <v>634</v>
      </c>
      <c r="AH67" s="679">
        <v>59.05</v>
      </c>
      <c r="AI67" s="679">
        <v>107.4</v>
      </c>
      <c r="AJ67" s="681">
        <v>48.72</v>
      </c>
      <c r="AU67" s="131"/>
      <c r="AV67" s="131"/>
      <c r="AW67" s="132"/>
      <c r="AX67" s="132"/>
      <c r="AY67" s="132"/>
    </row>
    <row r="68" spans="1:51" s="130" customFormat="1" ht="13.5" customHeight="1">
      <c r="A68" s="481" t="s">
        <v>2109</v>
      </c>
      <c r="B68" s="647">
        <v>49.3</v>
      </c>
      <c r="C68" s="126">
        <v>152.4</v>
      </c>
      <c r="D68" s="617">
        <v>22.23</v>
      </c>
      <c r="E68" s="647">
        <v>62.8</v>
      </c>
      <c r="F68" s="126">
        <v>4.62</v>
      </c>
      <c r="G68" s="126">
        <v>10.78</v>
      </c>
      <c r="H68" s="126">
        <v>6.53</v>
      </c>
      <c r="I68" s="127">
        <v>5.71</v>
      </c>
      <c r="J68" s="665">
        <v>0.605</v>
      </c>
      <c r="K68" s="619">
        <v>12.27</v>
      </c>
      <c r="L68" s="128" t="s">
        <v>16</v>
      </c>
      <c r="M68" s="664">
        <v>33.1</v>
      </c>
      <c r="N68" s="126">
        <v>1327</v>
      </c>
      <c r="O68" s="126">
        <v>124.9</v>
      </c>
      <c r="P68" s="620">
        <v>4.6</v>
      </c>
      <c r="Q68" s="126">
        <v>2100</v>
      </c>
      <c r="R68" s="620">
        <v>5.78</v>
      </c>
      <c r="S68" s="126">
        <v>554.1</v>
      </c>
      <c r="T68" s="620">
        <v>2.97</v>
      </c>
      <c r="U68" s="129">
        <v>-772.9</v>
      </c>
      <c r="V68" s="127">
        <v>1</v>
      </c>
      <c r="W68" s="129">
        <v>1</v>
      </c>
      <c r="X68" s="650" t="s">
        <v>2648</v>
      </c>
      <c r="Y68" s="261"/>
      <c r="Z68" s="261"/>
      <c r="AA68" s="263"/>
      <c r="AB68" s="678" t="s">
        <v>2109</v>
      </c>
      <c r="AC68" s="680">
        <v>49.3</v>
      </c>
      <c r="AD68" s="679">
        <v>152.4</v>
      </c>
      <c r="AE68" s="679">
        <v>22.2</v>
      </c>
      <c r="AF68" s="681">
        <v>62.8</v>
      </c>
      <c r="AG68" s="679" t="s">
        <v>634</v>
      </c>
      <c r="AH68" s="679">
        <v>62.23</v>
      </c>
      <c r="AI68" s="679">
        <v>107.4</v>
      </c>
      <c r="AJ68" s="681">
        <v>56.13</v>
      </c>
      <c r="AU68" s="131"/>
      <c r="AV68" s="131"/>
      <c r="AW68" s="132"/>
      <c r="AX68" s="132"/>
      <c r="AY68" s="132"/>
    </row>
    <row r="69" spans="1:51" s="130" customFormat="1" ht="13.5" customHeight="1">
      <c r="A69" s="481" t="s">
        <v>2110</v>
      </c>
      <c r="B69" s="647">
        <v>55.7</v>
      </c>
      <c r="C69" s="126">
        <v>152.4</v>
      </c>
      <c r="D69" s="617">
        <v>25.4</v>
      </c>
      <c r="E69" s="647">
        <v>71</v>
      </c>
      <c r="F69" s="126">
        <v>4.73</v>
      </c>
      <c r="G69" s="126">
        <v>10.78</v>
      </c>
      <c r="H69" s="126">
        <v>6.69</v>
      </c>
      <c r="I69" s="127">
        <v>5.78</v>
      </c>
      <c r="J69" s="665">
        <v>0.605</v>
      </c>
      <c r="K69" s="619">
        <v>10.86</v>
      </c>
      <c r="L69" s="128" t="s">
        <v>17</v>
      </c>
      <c r="M69" s="664">
        <v>37.4</v>
      </c>
      <c r="N69" s="126">
        <v>1475</v>
      </c>
      <c r="O69" s="126">
        <v>140.4</v>
      </c>
      <c r="P69" s="620">
        <v>4.56</v>
      </c>
      <c r="Q69" s="126">
        <v>2326</v>
      </c>
      <c r="R69" s="620">
        <v>5.72</v>
      </c>
      <c r="S69" s="126">
        <v>624.4</v>
      </c>
      <c r="T69" s="620">
        <v>2.97</v>
      </c>
      <c r="U69" s="129">
        <v>-850.6</v>
      </c>
      <c r="V69" s="127">
        <v>1</v>
      </c>
      <c r="W69" s="129">
        <v>1</v>
      </c>
      <c r="X69" s="650" t="s">
        <v>2648</v>
      </c>
      <c r="Y69" s="261"/>
      <c r="Z69" s="261"/>
      <c r="AA69" s="263"/>
      <c r="AB69" s="678" t="s">
        <v>2110</v>
      </c>
      <c r="AC69" s="680">
        <v>55.7</v>
      </c>
      <c r="AD69" s="679">
        <v>152.4</v>
      </c>
      <c r="AE69" s="679">
        <v>25.4</v>
      </c>
      <c r="AF69" s="681">
        <v>71</v>
      </c>
      <c r="AG69" s="679" t="s">
        <v>634</v>
      </c>
      <c r="AH69" s="679">
        <v>65.4</v>
      </c>
      <c r="AI69" s="679">
        <v>107.4</v>
      </c>
      <c r="AJ69" s="681">
        <v>63.35</v>
      </c>
      <c r="AU69" s="131"/>
      <c r="AV69" s="131"/>
      <c r="AW69" s="132"/>
      <c r="AX69" s="132"/>
      <c r="AY69" s="132"/>
    </row>
    <row r="70" spans="1:51" s="130" customFormat="1" ht="13.5" customHeight="1">
      <c r="A70" s="481" t="s">
        <v>2111</v>
      </c>
      <c r="B70" s="647">
        <v>39.3</v>
      </c>
      <c r="C70" s="126">
        <v>203.2</v>
      </c>
      <c r="D70" s="617">
        <v>12.7</v>
      </c>
      <c r="E70" s="647">
        <v>50</v>
      </c>
      <c r="F70" s="126">
        <v>5.54</v>
      </c>
      <c r="G70" s="126">
        <v>14.37</v>
      </c>
      <c r="H70" s="126">
        <v>7.84</v>
      </c>
      <c r="I70" s="127">
        <v>7.3</v>
      </c>
      <c r="J70" s="665">
        <v>0.808</v>
      </c>
      <c r="K70" s="619">
        <v>20.56</v>
      </c>
      <c r="L70" s="128" t="s">
        <v>18</v>
      </c>
      <c r="M70" s="664">
        <v>26.4</v>
      </c>
      <c r="N70" s="126">
        <v>2021</v>
      </c>
      <c r="O70" s="126">
        <v>136.7</v>
      </c>
      <c r="P70" s="620">
        <v>6.36</v>
      </c>
      <c r="Q70" s="126">
        <v>3226</v>
      </c>
      <c r="R70" s="620">
        <v>8.03</v>
      </c>
      <c r="S70" s="617">
        <v>816</v>
      </c>
      <c r="T70" s="620">
        <v>4.04</v>
      </c>
      <c r="U70" s="129">
        <v>-1205</v>
      </c>
      <c r="V70" s="127">
        <v>4</v>
      </c>
      <c r="W70" s="129">
        <v>4</v>
      </c>
      <c r="X70" s="650" t="s">
        <v>2648</v>
      </c>
      <c r="Y70" s="261"/>
      <c r="Z70" s="261"/>
      <c r="AA70" s="263"/>
      <c r="AB70" s="678" t="s">
        <v>2111</v>
      </c>
      <c r="AC70" s="680">
        <v>39.3</v>
      </c>
      <c r="AD70" s="679">
        <v>203.2</v>
      </c>
      <c r="AE70" s="679">
        <v>12.7</v>
      </c>
      <c r="AF70" s="681">
        <v>50</v>
      </c>
      <c r="AG70" s="679" t="s">
        <v>634</v>
      </c>
      <c r="AH70" s="679">
        <v>52.7</v>
      </c>
      <c r="AI70" s="679">
        <v>158.2</v>
      </c>
      <c r="AJ70" s="681">
        <v>46.19</v>
      </c>
      <c r="AU70" s="131"/>
      <c r="AV70" s="131"/>
      <c r="AW70" s="132"/>
      <c r="AX70" s="132"/>
      <c r="AY70" s="132"/>
    </row>
    <row r="71" spans="1:51" s="130" customFormat="1" ht="13.5" customHeight="1">
      <c r="A71" s="481" t="s">
        <v>2112</v>
      </c>
      <c r="B71" s="647">
        <v>44</v>
      </c>
      <c r="C71" s="126">
        <v>203.2</v>
      </c>
      <c r="D71" s="617">
        <v>14.29</v>
      </c>
      <c r="E71" s="647">
        <v>56</v>
      </c>
      <c r="F71" s="126">
        <v>5.6</v>
      </c>
      <c r="G71" s="126">
        <v>14.37</v>
      </c>
      <c r="H71" s="126">
        <v>7.92</v>
      </c>
      <c r="I71" s="127">
        <v>7.35</v>
      </c>
      <c r="J71" s="665">
        <v>0.809</v>
      </c>
      <c r="K71" s="619">
        <v>18.39</v>
      </c>
      <c r="L71" s="128" t="s">
        <v>19</v>
      </c>
      <c r="M71" s="664">
        <v>29.6</v>
      </c>
      <c r="N71" s="126">
        <v>2249</v>
      </c>
      <c r="O71" s="126">
        <v>152.8</v>
      </c>
      <c r="P71" s="620">
        <v>6.33</v>
      </c>
      <c r="Q71" s="126">
        <v>3589</v>
      </c>
      <c r="R71" s="620">
        <v>8</v>
      </c>
      <c r="S71" s="617">
        <v>909</v>
      </c>
      <c r="T71" s="620">
        <v>4.03</v>
      </c>
      <c r="U71" s="129">
        <v>-1340</v>
      </c>
      <c r="V71" s="127">
        <v>4</v>
      </c>
      <c r="W71" s="129">
        <v>4</v>
      </c>
      <c r="X71" s="650" t="s">
        <v>2648</v>
      </c>
      <c r="Y71" s="261"/>
      <c r="Z71" s="261"/>
      <c r="AA71" s="263"/>
      <c r="AB71" s="678" t="s">
        <v>2112</v>
      </c>
      <c r="AC71" s="680">
        <v>44</v>
      </c>
      <c r="AD71" s="679">
        <v>203.2</v>
      </c>
      <c r="AE71" s="679">
        <v>14.3</v>
      </c>
      <c r="AF71" s="681">
        <v>56</v>
      </c>
      <c r="AG71" s="679" t="s">
        <v>634</v>
      </c>
      <c r="AH71" s="679">
        <v>54.29</v>
      </c>
      <c r="AI71" s="679">
        <v>158.2</v>
      </c>
      <c r="AJ71" s="681">
        <v>51.74</v>
      </c>
      <c r="AU71" s="131"/>
      <c r="AV71" s="131"/>
      <c r="AW71" s="132"/>
      <c r="AX71" s="132"/>
      <c r="AY71" s="132"/>
    </row>
    <row r="72" spans="1:51" s="130" customFormat="1" ht="13.5" customHeight="1">
      <c r="A72" s="481" t="s">
        <v>2113</v>
      </c>
      <c r="B72" s="647">
        <v>48.7</v>
      </c>
      <c r="C72" s="126">
        <v>203.2</v>
      </c>
      <c r="D72" s="617">
        <v>15.88</v>
      </c>
      <c r="E72" s="647">
        <v>62</v>
      </c>
      <c r="F72" s="126">
        <v>5.66</v>
      </c>
      <c r="G72" s="126">
        <v>14.37</v>
      </c>
      <c r="H72" s="126">
        <v>8.01</v>
      </c>
      <c r="I72" s="127">
        <v>7.38</v>
      </c>
      <c r="J72" s="665">
        <v>0.809</v>
      </c>
      <c r="K72" s="619">
        <v>16.61</v>
      </c>
      <c r="L72" s="128" t="s">
        <v>20</v>
      </c>
      <c r="M72" s="664">
        <v>32.7</v>
      </c>
      <c r="N72" s="126">
        <v>2471</v>
      </c>
      <c r="O72" s="126">
        <v>168.6</v>
      </c>
      <c r="P72" s="620">
        <v>6.31</v>
      </c>
      <c r="Q72" s="126">
        <v>3941</v>
      </c>
      <c r="R72" s="620">
        <v>7.97</v>
      </c>
      <c r="S72" s="618">
        <v>1001</v>
      </c>
      <c r="T72" s="620">
        <v>4.02</v>
      </c>
      <c r="U72" s="129">
        <v>-1470</v>
      </c>
      <c r="V72" s="127">
        <v>4</v>
      </c>
      <c r="W72" s="129">
        <v>4</v>
      </c>
      <c r="X72" s="650" t="s">
        <v>2648</v>
      </c>
      <c r="Y72" s="261"/>
      <c r="Z72" s="261"/>
      <c r="AA72" s="263"/>
      <c r="AB72" s="678" t="s">
        <v>2113</v>
      </c>
      <c r="AC72" s="680">
        <v>48.7</v>
      </c>
      <c r="AD72" s="679">
        <v>203.2</v>
      </c>
      <c r="AE72" s="679">
        <v>15.9</v>
      </c>
      <c r="AF72" s="681">
        <v>62</v>
      </c>
      <c r="AG72" s="679" t="s">
        <v>634</v>
      </c>
      <c r="AH72" s="679">
        <v>55.88</v>
      </c>
      <c r="AI72" s="679">
        <v>158.2</v>
      </c>
      <c r="AJ72" s="681">
        <v>57.23</v>
      </c>
      <c r="AU72" s="131"/>
      <c r="AV72" s="131"/>
      <c r="AW72" s="132"/>
      <c r="AX72" s="132"/>
      <c r="AY72" s="132"/>
    </row>
    <row r="73" spans="1:51" s="130" customFormat="1" ht="13.5" customHeight="1">
      <c r="A73" s="481" t="s">
        <v>2114</v>
      </c>
      <c r="B73" s="647">
        <v>57.9</v>
      </c>
      <c r="C73" s="126">
        <v>203.2</v>
      </c>
      <c r="D73" s="617">
        <v>19.05</v>
      </c>
      <c r="E73" s="647">
        <v>73.6</v>
      </c>
      <c r="F73" s="126">
        <v>5.78</v>
      </c>
      <c r="G73" s="126">
        <v>14.37</v>
      </c>
      <c r="H73" s="126">
        <v>8.17</v>
      </c>
      <c r="I73" s="127">
        <v>7.44</v>
      </c>
      <c r="J73" s="665">
        <v>0.809</v>
      </c>
      <c r="K73" s="619">
        <v>13.97</v>
      </c>
      <c r="L73" s="128" t="s">
        <v>21</v>
      </c>
      <c r="M73" s="664">
        <v>38.9</v>
      </c>
      <c r="N73" s="126">
        <v>2900</v>
      </c>
      <c r="O73" s="126">
        <v>199.4</v>
      </c>
      <c r="P73" s="620">
        <v>6.27</v>
      </c>
      <c r="Q73" s="126">
        <v>4619</v>
      </c>
      <c r="R73" s="620">
        <v>7.91</v>
      </c>
      <c r="S73" s="126">
        <v>1181</v>
      </c>
      <c r="T73" s="620">
        <v>4</v>
      </c>
      <c r="U73" s="129">
        <v>-1719</v>
      </c>
      <c r="V73" s="127">
        <v>2</v>
      </c>
      <c r="W73" s="129">
        <v>4</v>
      </c>
      <c r="X73" s="650" t="s">
        <v>2648</v>
      </c>
      <c r="Y73" s="261"/>
      <c r="Z73" s="261"/>
      <c r="AA73" s="263"/>
      <c r="AB73" s="678" t="s">
        <v>2114</v>
      </c>
      <c r="AC73" s="680">
        <v>57.9</v>
      </c>
      <c r="AD73" s="679">
        <v>203.2</v>
      </c>
      <c r="AE73" s="679">
        <v>19.1</v>
      </c>
      <c r="AF73" s="681">
        <v>73.6</v>
      </c>
      <c r="AG73" s="679" t="s">
        <v>634</v>
      </c>
      <c r="AH73" s="679">
        <v>59.05</v>
      </c>
      <c r="AI73" s="679">
        <v>158.2</v>
      </c>
      <c r="AJ73" s="681">
        <v>68.08</v>
      </c>
      <c r="AU73" s="131"/>
      <c r="AV73" s="131"/>
      <c r="AW73" s="132"/>
      <c r="AX73" s="132"/>
      <c r="AY73" s="132"/>
    </row>
    <row r="74" spans="1:51" s="130" customFormat="1" ht="13.5" customHeight="1">
      <c r="A74" s="481" t="s">
        <v>2115</v>
      </c>
      <c r="B74" s="647">
        <v>67</v>
      </c>
      <c r="C74" s="126">
        <v>203.2</v>
      </c>
      <c r="D74" s="617">
        <v>22.23</v>
      </c>
      <c r="E74" s="647">
        <v>85</v>
      </c>
      <c r="F74" s="126">
        <v>5.89</v>
      </c>
      <c r="G74" s="126">
        <v>14.37</v>
      </c>
      <c r="H74" s="126">
        <v>8.33</v>
      </c>
      <c r="I74" s="127">
        <v>7.51</v>
      </c>
      <c r="J74" s="665">
        <v>0.809</v>
      </c>
      <c r="K74" s="619">
        <v>12.07</v>
      </c>
      <c r="L74" s="128" t="s">
        <v>22</v>
      </c>
      <c r="M74" s="664">
        <v>45</v>
      </c>
      <c r="N74" s="126">
        <v>3310</v>
      </c>
      <c r="O74" s="126">
        <v>229.4</v>
      </c>
      <c r="P74" s="620">
        <v>6.23</v>
      </c>
      <c r="Q74" s="126">
        <v>5264</v>
      </c>
      <c r="R74" s="620">
        <v>7.85</v>
      </c>
      <c r="S74" s="126">
        <v>1356</v>
      </c>
      <c r="T74" s="620">
        <v>3.99</v>
      </c>
      <c r="U74" s="129">
        <v>-1954</v>
      </c>
      <c r="V74" s="127">
        <v>1</v>
      </c>
      <c r="W74" s="129">
        <v>3</v>
      </c>
      <c r="X74" s="650" t="s">
        <v>2648</v>
      </c>
      <c r="Y74" s="261"/>
      <c r="Z74" s="261"/>
      <c r="AA74" s="263"/>
      <c r="AB74" s="678" t="s">
        <v>2115</v>
      </c>
      <c r="AC74" s="680">
        <v>67</v>
      </c>
      <c r="AD74" s="679">
        <v>203.2</v>
      </c>
      <c r="AE74" s="679">
        <v>22.2</v>
      </c>
      <c r="AF74" s="681">
        <v>85</v>
      </c>
      <c r="AG74" s="679" t="s">
        <v>634</v>
      </c>
      <c r="AH74" s="679">
        <v>62.23</v>
      </c>
      <c r="AI74" s="679">
        <v>158.2</v>
      </c>
      <c r="AJ74" s="681">
        <v>78.72</v>
      </c>
      <c r="AU74" s="131"/>
      <c r="AV74" s="131"/>
      <c r="AW74" s="132"/>
      <c r="AX74" s="132"/>
      <c r="AY74" s="132"/>
    </row>
    <row r="75" spans="1:51" s="130" customFormat="1" ht="13.5" customHeight="1">
      <c r="A75" s="481" t="s">
        <v>2116</v>
      </c>
      <c r="B75" s="647">
        <v>75.9</v>
      </c>
      <c r="C75" s="126">
        <v>203.2</v>
      </c>
      <c r="D75" s="617">
        <v>25.4</v>
      </c>
      <c r="E75" s="647">
        <v>96.8</v>
      </c>
      <c r="F75" s="126">
        <v>6</v>
      </c>
      <c r="G75" s="126">
        <v>14.37</v>
      </c>
      <c r="H75" s="126">
        <v>8.49</v>
      </c>
      <c r="I75" s="127">
        <v>7.47</v>
      </c>
      <c r="J75" s="665">
        <v>0.807</v>
      </c>
      <c r="K75" s="619">
        <v>10.63</v>
      </c>
      <c r="L75" s="128" t="s">
        <v>23</v>
      </c>
      <c r="M75" s="664">
        <v>51</v>
      </c>
      <c r="N75" s="126">
        <v>3693</v>
      </c>
      <c r="O75" s="617">
        <v>258</v>
      </c>
      <c r="P75" s="620">
        <v>6.18</v>
      </c>
      <c r="Q75" s="126">
        <v>5863</v>
      </c>
      <c r="R75" s="620">
        <v>7.79</v>
      </c>
      <c r="S75" s="126">
        <v>1523</v>
      </c>
      <c r="T75" s="620">
        <v>3.97</v>
      </c>
      <c r="U75" s="129">
        <v>-2170</v>
      </c>
      <c r="V75" s="127">
        <v>1</v>
      </c>
      <c r="W75" s="129">
        <v>1</v>
      </c>
      <c r="X75" s="650" t="s">
        <v>2648</v>
      </c>
      <c r="Y75" s="261"/>
      <c r="Z75" s="261"/>
      <c r="AA75" s="263"/>
      <c r="AB75" s="678" t="s">
        <v>2116</v>
      </c>
      <c r="AC75" s="680">
        <v>75.9</v>
      </c>
      <c r="AD75" s="679">
        <v>203.2</v>
      </c>
      <c r="AE75" s="679">
        <v>25.4</v>
      </c>
      <c r="AF75" s="681">
        <v>96.8</v>
      </c>
      <c r="AG75" s="679" t="s">
        <v>634</v>
      </c>
      <c r="AH75" s="679">
        <v>65.4</v>
      </c>
      <c r="AI75" s="679">
        <v>158.2</v>
      </c>
      <c r="AJ75" s="681">
        <v>89.15</v>
      </c>
      <c r="AU75" s="131"/>
      <c r="AV75" s="131"/>
      <c r="AW75" s="132"/>
      <c r="AX75" s="132"/>
      <c r="AY75" s="132"/>
    </row>
    <row r="76" spans="1:51" s="130" customFormat="1" ht="13.5" customHeight="1">
      <c r="A76" s="481" t="s">
        <v>2117</v>
      </c>
      <c r="B76" s="647">
        <v>84.7</v>
      </c>
      <c r="C76" s="126">
        <v>203.2</v>
      </c>
      <c r="D76" s="617">
        <v>28.58</v>
      </c>
      <c r="E76" s="666">
        <v>108</v>
      </c>
      <c r="F76" s="126">
        <v>6.12</v>
      </c>
      <c r="G76" s="126">
        <v>14.37</v>
      </c>
      <c r="H76" s="126">
        <v>8.65</v>
      </c>
      <c r="I76" s="127">
        <v>7.57</v>
      </c>
      <c r="J76" s="665">
        <v>0.808</v>
      </c>
      <c r="K76" s="619">
        <v>9.54</v>
      </c>
      <c r="L76" s="128" t="s">
        <v>1469</v>
      </c>
      <c r="M76" s="664">
        <v>56.9</v>
      </c>
      <c r="N76" s="126">
        <v>4071</v>
      </c>
      <c r="O76" s="126">
        <v>286.7</v>
      </c>
      <c r="P76" s="620">
        <v>6.14</v>
      </c>
      <c r="Q76" s="126">
        <v>6448</v>
      </c>
      <c r="R76" s="620">
        <v>7.73</v>
      </c>
      <c r="S76" s="126">
        <v>1694</v>
      </c>
      <c r="T76" s="620">
        <v>3.96</v>
      </c>
      <c r="U76" s="129">
        <v>-2377</v>
      </c>
      <c r="V76" s="127">
        <v>1</v>
      </c>
      <c r="W76" s="129">
        <v>1</v>
      </c>
      <c r="X76" s="650" t="s">
        <v>2648</v>
      </c>
      <c r="Y76" s="261"/>
      <c r="Z76" s="261"/>
      <c r="AA76" s="263"/>
      <c r="AB76" s="678" t="s">
        <v>2117</v>
      </c>
      <c r="AC76" s="680">
        <v>84.7</v>
      </c>
      <c r="AD76" s="679">
        <v>203.2</v>
      </c>
      <c r="AE76" s="679">
        <v>28.6</v>
      </c>
      <c r="AF76" s="681">
        <v>108</v>
      </c>
      <c r="AG76" s="679" t="s">
        <v>634</v>
      </c>
      <c r="AH76" s="679">
        <v>68.58</v>
      </c>
      <c r="AI76" s="679">
        <v>158.2</v>
      </c>
      <c r="AJ76" s="681">
        <v>99.39</v>
      </c>
      <c r="AU76" s="131"/>
      <c r="AV76" s="131"/>
      <c r="AW76" s="132"/>
      <c r="AX76" s="132"/>
      <c r="AY76" s="132"/>
    </row>
    <row r="77" spans="1:51" s="130" customFormat="1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 s="263"/>
      <c r="AB77"/>
      <c r="AC77"/>
      <c r="AD77"/>
      <c r="AE77"/>
      <c r="AF77"/>
      <c r="AG77"/>
      <c r="AH77"/>
      <c r="AI77"/>
      <c r="AJ77"/>
      <c r="AU77" s="131"/>
      <c r="AV77" s="131"/>
      <c r="AW77" s="132"/>
      <c r="AX77" s="132"/>
      <c r="AY77" s="132"/>
    </row>
  </sheetData>
  <mergeCells count="22">
    <mergeCell ref="L4:M5"/>
    <mergeCell ref="Y6:Y10"/>
    <mergeCell ref="Z6:Z10"/>
    <mergeCell ref="V6:W6"/>
    <mergeCell ref="V8:W8"/>
    <mergeCell ref="V9:W9"/>
    <mergeCell ref="X6:X10"/>
    <mergeCell ref="A1:P1"/>
    <mergeCell ref="A2:R2"/>
    <mergeCell ref="A3:R3"/>
    <mergeCell ref="C4:D5"/>
    <mergeCell ref="E4:E5"/>
    <mergeCell ref="F4:I5"/>
    <mergeCell ref="J4:K5"/>
    <mergeCell ref="N4:U4"/>
    <mergeCell ref="N5:P5"/>
    <mergeCell ref="A4:B5"/>
    <mergeCell ref="AG4:AJ5"/>
    <mergeCell ref="AD4:AF5"/>
    <mergeCell ref="AB4:AC5"/>
    <mergeCell ref="Q5:R5"/>
    <mergeCell ref="S5:T5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65"/>
  <headerFooter alignWithMargins="0">
    <oddFooter>&amp;L&amp;"Helvetica,Regular"&amp;8&amp;F
&amp;D&amp;R&amp;"Helvetica,Regular"&amp;8Profilés &amp;A
Page &amp;P/&amp;N</oddFooter>
  </headerFooter>
  <colBreaks count="2" manualBreakCount="2">
    <brk id="11" max="65535" man="1"/>
    <brk id="27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showGridLines="0" zoomScale="75" zoomScaleNormal="75" workbookViewId="0" topLeftCell="A1">
      <selection activeCell="AE5" sqref="AE5"/>
    </sheetView>
  </sheetViews>
  <sheetFormatPr defaultColWidth="9.00390625" defaultRowHeight="12.75"/>
  <cols>
    <col min="1" max="1" width="13.875" style="422" customWidth="1"/>
    <col min="2" max="2" width="4.875" style="454" customWidth="1"/>
    <col min="3" max="4" width="5.25390625" style="224" customWidth="1"/>
    <col min="5" max="7" width="4.375" style="224" customWidth="1"/>
    <col min="8" max="8" width="5.75390625" style="224" customWidth="1"/>
    <col min="9" max="10" width="5.25390625" style="224" customWidth="1"/>
    <col min="11" max="11" width="4.00390625" style="224" customWidth="1"/>
    <col min="12" max="12" width="4.125" style="224" customWidth="1"/>
    <col min="13" max="13" width="4.625" style="224" customWidth="1"/>
    <col min="14" max="14" width="5.125" style="224" customWidth="1"/>
    <col min="15" max="15" width="5.375" style="224" customWidth="1"/>
    <col min="16" max="16" width="13.875" style="422" customWidth="1"/>
    <col min="17" max="17" width="4.875" style="224" customWidth="1"/>
    <col min="18" max="18" width="6.25390625" style="224" bestFit="1" customWidth="1"/>
    <col min="19" max="20" width="6.00390625" style="224" bestFit="1" customWidth="1"/>
    <col min="21" max="21" width="4.375" style="224" customWidth="1"/>
    <col min="22" max="22" width="4.625" style="224" bestFit="1" customWidth="1"/>
    <col min="23" max="23" width="6.25390625" style="224" bestFit="1" customWidth="1"/>
    <col min="24" max="25" width="5.625" style="224" bestFit="1" customWidth="1"/>
    <col min="26" max="26" width="4.125" style="224" customWidth="1"/>
    <col min="27" max="27" width="4.625" style="224" bestFit="1" customWidth="1"/>
    <col min="28" max="28" width="4.25390625" style="224" customWidth="1"/>
    <col min="29" max="29" width="5.00390625" style="224" customWidth="1"/>
    <col min="30" max="35" width="3.625" style="224" customWidth="1"/>
    <col min="36" max="38" width="2.75390625" style="224" customWidth="1"/>
    <col min="39" max="39" width="4.00390625" style="224" customWidth="1"/>
    <col min="40" max="16384" width="10.75390625" style="224" customWidth="1"/>
  </cols>
  <sheetData>
    <row r="1" spans="1:17" ht="57" customHeight="1">
      <c r="A1" s="1335" t="s">
        <v>831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</row>
    <row r="2" spans="1:17" ht="60" customHeight="1">
      <c r="A2" s="1335" t="s">
        <v>2410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</row>
    <row r="3" spans="1:17" ht="67.5" customHeight="1" thickBot="1">
      <c r="A3" s="1336" t="s">
        <v>2411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</row>
    <row r="4" spans="1:29" ht="34.5" customHeight="1" thickBot="1" thickTop="1">
      <c r="A4" s="1131" t="s">
        <v>2154</v>
      </c>
      <c r="B4" s="1163"/>
      <c r="C4" s="1131" t="s">
        <v>2155</v>
      </c>
      <c r="D4" s="1173"/>
      <c r="E4" s="1173"/>
      <c r="F4" s="1173"/>
      <c r="G4" s="1163"/>
      <c r="H4" s="1252"/>
      <c r="I4" s="1240" t="s">
        <v>779</v>
      </c>
      <c r="J4" s="1173"/>
      <c r="K4" s="1173"/>
      <c r="L4" s="1173"/>
      <c r="M4" s="1163"/>
      <c r="N4" s="1131" t="s">
        <v>780</v>
      </c>
      <c r="O4" s="1163"/>
      <c r="P4" s="1131" t="s">
        <v>2154</v>
      </c>
      <c r="Q4" s="1173"/>
      <c r="R4" s="1240" t="s">
        <v>43</v>
      </c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63"/>
    </row>
    <row r="5" spans="1:29" ht="54" customHeight="1" thickBot="1" thickTop="1">
      <c r="A5" s="1164"/>
      <c r="B5" s="1165"/>
      <c r="C5" s="1164"/>
      <c r="D5" s="1167"/>
      <c r="E5" s="1167"/>
      <c r="F5" s="1167"/>
      <c r="G5" s="1165"/>
      <c r="H5" s="1253"/>
      <c r="I5" s="1164"/>
      <c r="J5" s="1167"/>
      <c r="K5" s="1167"/>
      <c r="L5" s="1167"/>
      <c r="M5" s="1165"/>
      <c r="N5" s="1164"/>
      <c r="O5" s="1165"/>
      <c r="P5" s="1164"/>
      <c r="Q5" s="1167"/>
      <c r="R5" s="1256" t="s">
        <v>758</v>
      </c>
      <c r="S5" s="1171"/>
      <c r="T5" s="1171"/>
      <c r="U5" s="1171"/>
      <c r="V5" s="1172"/>
      <c r="W5" s="1139" t="s">
        <v>1794</v>
      </c>
      <c r="X5" s="1254"/>
      <c r="Y5" s="1254"/>
      <c r="Z5" s="1255"/>
      <c r="AA5" s="1256"/>
      <c r="AB5" s="1171"/>
      <c r="AC5" s="1172"/>
    </row>
    <row r="6" spans="1:39" s="104" customFormat="1" ht="13.5" customHeight="1" thickTop="1">
      <c r="A6" s="356"/>
      <c r="B6" s="357"/>
      <c r="C6" s="358"/>
      <c r="D6" s="358"/>
      <c r="E6" s="358"/>
      <c r="F6" s="358"/>
      <c r="G6" s="359"/>
      <c r="H6" s="359"/>
      <c r="I6" s="358"/>
      <c r="J6" s="358"/>
      <c r="K6" s="358"/>
      <c r="L6" s="358"/>
      <c r="M6" s="359"/>
      <c r="N6" s="358"/>
      <c r="O6" s="358"/>
      <c r="P6" s="360"/>
      <c r="Q6" s="359"/>
      <c r="R6" s="358"/>
      <c r="S6" s="358"/>
      <c r="T6" s="358"/>
      <c r="U6" s="358"/>
      <c r="V6" s="359"/>
      <c r="W6" s="358"/>
      <c r="X6" s="358"/>
      <c r="Y6" s="358"/>
      <c r="Z6" s="359"/>
      <c r="AA6" s="358"/>
      <c r="AB6" s="358"/>
      <c r="AC6" s="361"/>
      <c r="AD6" s="1080" t="s">
        <v>2149</v>
      </c>
      <c r="AE6" s="1069"/>
      <c r="AF6" s="1069"/>
      <c r="AG6" s="1069"/>
      <c r="AH6" s="1069"/>
      <c r="AI6" s="1070"/>
      <c r="AJ6" s="1077" t="s">
        <v>2118</v>
      </c>
      <c r="AK6" s="1083" t="s">
        <v>2119</v>
      </c>
      <c r="AL6" s="1083"/>
      <c r="AM6" s="292"/>
    </row>
    <row r="7" spans="1:39" s="104" customFormat="1" ht="13.5" customHeight="1">
      <c r="A7" s="363"/>
      <c r="B7" s="364"/>
      <c r="C7" s="302"/>
      <c r="D7" s="302"/>
      <c r="E7" s="302"/>
      <c r="F7" s="302"/>
      <c r="G7" s="301"/>
      <c r="H7" s="301"/>
      <c r="I7" s="302"/>
      <c r="J7" s="302"/>
      <c r="K7" s="302"/>
      <c r="L7" s="302"/>
      <c r="M7" s="301"/>
      <c r="N7" s="302"/>
      <c r="O7" s="302"/>
      <c r="P7" s="303"/>
      <c r="Q7" s="301"/>
      <c r="R7" s="302"/>
      <c r="S7" s="302"/>
      <c r="T7" s="302"/>
      <c r="U7" s="302"/>
      <c r="V7" s="301"/>
      <c r="W7" s="302"/>
      <c r="X7" s="302"/>
      <c r="Y7" s="302"/>
      <c r="Z7" s="301"/>
      <c r="AA7" s="302"/>
      <c r="AB7" s="302"/>
      <c r="AC7" s="365"/>
      <c r="AD7" s="366"/>
      <c r="AE7" s="298"/>
      <c r="AF7" s="367"/>
      <c r="AG7" s="298"/>
      <c r="AH7" s="298"/>
      <c r="AI7" s="300"/>
      <c r="AJ7" s="1077"/>
      <c r="AK7" s="1083"/>
      <c r="AL7" s="1083"/>
      <c r="AM7" s="368"/>
    </row>
    <row r="8" spans="1:39" s="104" customFormat="1" ht="13.5" customHeight="1">
      <c r="A8" s="363"/>
      <c r="B8" s="364" t="s">
        <v>400</v>
      </c>
      <c r="C8" s="302" t="s">
        <v>401</v>
      </c>
      <c r="D8" s="302" t="s">
        <v>402</v>
      </c>
      <c r="E8" s="302" t="s">
        <v>1890</v>
      </c>
      <c r="F8" s="302" t="s">
        <v>1891</v>
      </c>
      <c r="G8" s="301" t="s">
        <v>405</v>
      </c>
      <c r="H8" s="301" t="s">
        <v>406</v>
      </c>
      <c r="I8" s="302" t="s">
        <v>1892</v>
      </c>
      <c r="J8" s="302" t="s">
        <v>408</v>
      </c>
      <c r="K8" s="302" t="s">
        <v>409</v>
      </c>
      <c r="L8" s="369" t="s">
        <v>1893</v>
      </c>
      <c r="M8" s="301" t="s">
        <v>1894</v>
      </c>
      <c r="N8" s="302" t="s">
        <v>1895</v>
      </c>
      <c r="O8" s="302" t="s">
        <v>1896</v>
      </c>
      <c r="P8" s="303"/>
      <c r="Q8" s="301" t="s">
        <v>400</v>
      </c>
      <c r="R8" s="302" t="s">
        <v>1897</v>
      </c>
      <c r="S8" s="302" t="s">
        <v>1898</v>
      </c>
      <c r="T8" s="302" t="s">
        <v>1181</v>
      </c>
      <c r="U8" s="302" t="s">
        <v>1899</v>
      </c>
      <c r="V8" s="301" t="s">
        <v>1900</v>
      </c>
      <c r="W8" s="302" t="s">
        <v>1901</v>
      </c>
      <c r="X8" s="302" t="s">
        <v>645</v>
      </c>
      <c r="Y8" s="302" t="s">
        <v>1182</v>
      </c>
      <c r="Z8" s="301" t="s">
        <v>839</v>
      </c>
      <c r="AA8" s="302" t="s">
        <v>840</v>
      </c>
      <c r="AB8" s="302" t="s">
        <v>841</v>
      </c>
      <c r="AC8" s="365" t="s">
        <v>2677</v>
      </c>
      <c r="AD8" s="370"/>
      <c r="AE8" s="292" t="s">
        <v>423</v>
      </c>
      <c r="AF8" s="293"/>
      <c r="AG8" s="292"/>
      <c r="AH8" s="292" t="s">
        <v>423</v>
      </c>
      <c r="AI8" s="371"/>
      <c r="AJ8" s="1077"/>
      <c r="AK8" s="1083"/>
      <c r="AL8" s="1083"/>
      <c r="AM8" s="292"/>
    </row>
    <row r="9" spans="1:39" s="104" customFormat="1" ht="13.5" customHeight="1">
      <c r="A9" s="335"/>
      <c r="B9" s="336" t="s">
        <v>2371</v>
      </c>
      <c r="C9" s="245" t="s">
        <v>2372</v>
      </c>
      <c r="D9" s="245" t="s">
        <v>2373</v>
      </c>
      <c r="E9" s="245" t="s">
        <v>2373</v>
      </c>
      <c r="F9" s="245" t="s">
        <v>2373</v>
      </c>
      <c r="G9" s="246" t="s">
        <v>2373</v>
      </c>
      <c r="H9" s="246" t="s">
        <v>1348</v>
      </c>
      <c r="I9" s="245" t="s">
        <v>2373</v>
      </c>
      <c r="J9" s="245" t="s">
        <v>2373</v>
      </c>
      <c r="K9" s="245"/>
      <c r="L9" s="245" t="s">
        <v>2373</v>
      </c>
      <c r="M9" s="246" t="s">
        <v>2373</v>
      </c>
      <c r="N9" s="245" t="s">
        <v>2381</v>
      </c>
      <c r="O9" s="245" t="s">
        <v>2382</v>
      </c>
      <c r="P9" s="426"/>
      <c r="Q9" s="364" t="s">
        <v>1138</v>
      </c>
      <c r="R9" s="245" t="s">
        <v>1228</v>
      </c>
      <c r="S9" s="245" t="s">
        <v>1350</v>
      </c>
      <c r="T9" s="245" t="s">
        <v>1350</v>
      </c>
      <c r="U9" s="245" t="s">
        <v>2373</v>
      </c>
      <c r="V9" s="246" t="s">
        <v>1348</v>
      </c>
      <c r="W9" s="245" t="s">
        <v>1351</v>
      </c>
      <c r="X9" s="245" t="s">
        <v>1350</v>
      </c>
      <c r="Y9" s="245" t="s">
        <v>1350</v>
      </c>
      <c r="Z9" s="246" t="s">
        <v>2373</v>
      </c>
      <c r="AA9" s="245" t="s">
        <v>2373</v>
      </c>
      <c r="AB9" s="245" t="s">
        <v>1351</v>
      </c>
      <c r="AC9" s="304" t="s">
        <v>1229</v>
      </c>
      <c r="AD9" s="380"/>
      <c r="AE9" s="381" t="s">
        <v>2377</v>
      </c>
      <c r="AF9" s="382"/>
      <c r="AG9" s="381"/>
      <c r="AH9" s="381" t="s">
        <v>2378</v>
      </c>
      <c r="AI9" s="383"/>
      <c r="AJ9" s="1077"/>
      <c r="AK9" s="1083"/>
      <c r="AL9" s="1083"/>
      <c r="AM9" s="292"/>
    </row>
    <row r="10" spans="1:39" s="104" customFormat="1" ht="13.5" customHeight="1" thickBot="1">
      <c r="A10" s="347"/>
      <c r="B10" s="348"/>
      <c r="C10" s="247"/>
      <c r="D10" s="247"/>
      <c r="E10" s="247"/>
      <c r="F10" s="247"/>
      <c r="G10" s="248"/>
      <c r="H10" s="656" t="s">
        <v>2863</v>
      </c>
      <c r="I10" s="247"/>
      <c r="J10" s="247"/>
      <c r="K10" s="247"/>
      <c r="L10" s="247"/>
      <c r="M10" s="248"/>
      <c r="N10" s="247"/>
      <c r="O10" s="247"/>
      <c r="P10" s="349"/>
      <c r="Q10" s="248"/>
      <c r="R10" s="659" t="s">
        <v>2864</v>
      </c>
      <c r="S10" s="659" t="s">
        <v>1447</v>
      </c>
      <c r="T10" s="659" t="s">
        <v>1447</v>
      </c>
      <c r="U10" s="659" t="s">
        <v>1798</v>
      </c>
      <c r="V10" s="660" t="s">
        <v>2863</v>
      </c>
      <c r="W10" s="659" t="s">
        <v>2864</v>
      </c>
      <c r="X10" s="659" t="s">
        <v>1447</v>
      </c>
      <c r="Y10" s="659" t="s">
        <v>1447</v>
      </c>
      <c r="Z10" s="660" t="s">
        <v>1798</v>
      </c>
      <c r="AA10" s="247"/>
      <c r="AB10" s="659" t="s">
        <v>2864</v>
      </c>
      <c r="AC10" s="658" t="s">
        <v>1448</v>
      </c>
      <c r="AD10" s="310" t="s">
        <v>2151</v>
      </c>
      <c r="AE10" s="310" t="s">
        <v>2152</v>
      </c>
      <c r="AF10" s="310" t="s">
        <v>2153</v>
      </c>
      <c r="AG10" s="310" t="s">
        <v>2151</v>
      </c>
      <c r="AH10" s="310" t="s">
        <v>2152</v>
      </c>
      <c r="AI10" s="419" t="s">
        <v>2153</v>
      </c>
      <c r="AJ10" s="1078"/>
      <c r="AK10" s="1084"/>
      <c r="AL10" s="1084"/>
      <c r="AM10" s="292"/>
    </row>
    <row r="11" spans="1:2" s="420" customFormat="1" ht="13.5" customHeight="1" thickTop="1">
      <c r="A11" s="495"/>
      <c r="B11" s="453"/>
    </row>
    <row r="12" spans="1:39" s="130" customFormat="1" ht="13.5" customHeight="1">
      <c r="A12" s="481" t="s">
        <v>2120</v>
      </c>
      <c r="B12" s="647">
        <v>16.9</v>
      </c>
      <c r="C12" s="126">
        <v>100</v>
      </c>
      <c r="D12" s="126">
        <v>100</v>
      </c>
      <c r="E12" s="126">
        <v>6</v>
      </c>
      <c r="F12" s="126">
        <v>8</v>
      </c>
      <c r="G12" s="127">
        <v>8</v>
      </c>
      <c r="H12" s="620">
        <v>21.59</v>
      </c>
      <c r="I12" s="126">
        <v>84</v>
      </c>
      <c r="J12" s="126">
        <v>68</v>
      </c>
      <c r="K12" s="126" t="s">
        <v>628</v>
      </c>
      <c r="L12" s="126">
        <v>52</v>
      </c>
      <c r="M12" s="127">
        <v>56</v>
      </c>
      <c r="N12" s="665">
        <v>0.574</v>
      </c>
      <c r="O12" s="619">
        <v>33.88</v>
      </c>
      <c r="P12" s="128" t="s">
        <v>882</v>
      </c>
      <c r="Q12" s="647">
        <v>16.9</v>
      </c>
      <c r="R12" s="126">
        <v>377.9</v>
      </c>
      <c r="S12" s="126">
        <v>75.59</v>
      </c>
      <c r="T12" s="126">
        <v>86.39</v>
      </c>
      <c r="U12" s="619">
        <v>4.18</v>
      </c>
      <c r="V12" s="127">
        <v>7.35</v>
      </c>
      <c r="W12" s="126">
        <v>133.6</v>
      </c>
      <c r="X12" s="126">
        <v>26.72</v>
      </c>
      <c r="Y12" s="126">
        <v>41.02</v>
      </c>
      <c r="Z12" s="620">
        <v>2.49</v>
      </c>
      <c r="AA12" s="619">
        <v>31.37</v>
      </c>
      <c r="AB12" s="126">
        <v>4.91</v>
      </c>
      <c r="AC12" s="126">
        <v>2.82</v>
      </c>
      <c r="AD12" s="262">
        <v>1</v>
      </c>
      <c r="AE12" s="126">
        <v>1</v>
      </c>
      <c r="AF12" s="127" t="s">
        <v>627</v>
      </c>
      <c r="AG12" s="126">
        <v>1</v>
      </c>
      <c r="AH12" s="126">
        <v>1</v>
      </c>
      <c r="AI12" s="129" t="s">
        <v>627</v>
      </c>
      <c r="AJ12" s="650" t="s">
        <v>2648</v>
      </c>
      <c r="AK12" s="261" t="s">
        <v>2648</v>
      </c>
      <c r="AL12" s="261"/>
      <c r="AM12" s="263"/>
    </row>
    <row r="13" spans="1:39" s="130" customFormat="1" ht="13.5" customHeight="1">
      <c r="A13" s="492" t="s">
        <v>2121</v>
      </c>
      <c r="B13" s="649">
        <v>23.6</v>
      </c>
      <c r="C13" s="82">
        <v>125</v>
      </c>
      <c r="D13" s="83">
        <v>125</v>
      </c>
      <c r="E13" s="83">
        <v>6.5</v>
      </c>
      <c r="F13" s="83">
        <v>9</v>
      </c>
      <c r="G13" s="84">
        <v>8</v>
      </c>
      <c r="H13" s="655">
        <v>30</v>
      </c>
      <c r="I13" s="126">
        <v>107</v>
      </c>
      <c r="J13" s="126">
        <v>91</v>
      </c>
      <c r="K13" s="126" t="s">
        <v>630</v>
      </c>
      <c r="L13" s="126">
        <v>56</v>
      </c>
      <c r="M13" s="127">
        <v>62</v>
      </c>
      <c r="N13" s="665">
        <v>0.723</v>
      </c>
      <c r="O13" s="619">
        <v>30.71</v>
      </c>
      <c r="P13" s="128" t="s">
        <v>883</v>
      </c>
      <c r="Q13" s="649">
        <v>23.6</v>
      </c>
      <c r="R13" s="126">
        <v>839.5</v>
      </c>
      <c r="S13" s="126">
        <v>134.3</v>
      </c>
      <c r="T13" s="126">
        <v>151.9</v>
      </c>
      <c r="U13" s="619">
        <v>5.29</v>
      </c>
      <c r="V13" s="127">
        <v>9.53</v>
      </c>
      <c r="W13" s="126">
        <v>293.4</v>
      </c>
      <c r="X13" s="126">
        <v>46.94</v>
      </c>
      <c r="Y13" s="126">
        <v>71.72</v>
      </c>
      <c r="Z13" s="620">
        <v>3.13</v>
      </c>
      <c r="AA13" s="619">
        <v>33.87</v>
      </c>
      <c r="AB13" s="619">
        <v>8.1</v>
      </c>
      <c r="AC13" s="126">
        <v>9.86</v>
      </c>
      <c r="AD13" s="262">
        <v>1</v>
      </c>
      <c r="AE13" s="126">
        <v>1</v>
      </c>
      <c r="AF13" s="127" t="s">
        <v>627</v>
      </c>
      <c r="AG13" s="126">
        <v>1</v>
      </c>
      <c r="AH13" s="126">
        <v>1</v>
      </c>
      <c r="AI13" s="129" t="s">
        <v>627</v>
      </c>
      <c r="AJ13" s="650" t="s">
        <v>2648</v>
      </c>
      <c r="AK13" s="261" t="s">
        <v>2648</v>
      </c>
      <c r="AL13" s="261"/>
      <c r="AM13" s="263"/>
    </row>
    <row r="14" spans="1:39" s="130" customFormat="1" ht="13.5" customHeight="1">
      <c r="A14" s="492" t="s">
        <v>2122</v>
      </c>
      <c r="B14" s="649">
        <v>14</v>
      </c>
      <c r="C14" s="82">
        <v>150</v>
      </c>
      <c r="D14" s="83">
        <v>75</v>
      </c>
      <c r="E14" s="83">
        <v>5</v>
      </c>
      <c r="F14" s="83">
        <v>7</v>
      </c>
      <c r="G14" s="84">
        <v>8</v>
      </c>
      <c r="H14" s="655">
        <v>17.85</v>
      </c>
      <c r="I14" s="126">
        <v>136</v>
      </c>
      <c r="J14" s="126">
        <v>120</v>
      </c>
      <c r="K14" s="126" t="s">
        <v>627</v>
      </c>
      <c r="L14" s="126" t="s">
        <v>627</v>
      </c>
      <c r="M14" s="127" t="s">
        <v>627</v>
      </c>
      <c r="N14" s="665">
        <v>0.576</v>
      </c>
      <c r="O14" s="619">
        <v>41.13</v>
      </c>
      <c r="P14" s="128" t="s">
        <v>884</v>
      </c>
      <c r="Q14" s="649">
        <v>14</v>
      </c>
      <c r="R14" s="126">
        <v>666.1</v>
      </c>
      <c r="S14" s="619">
        <v>88.8</v>
      </c>
      <c r="T14" s="126">
        <v>101.8</v>
      </c>
      <c r="U14" s="619">
        <v>6.11</v>
      </c>
      <c r="V14" s="127">
        <v>8.82</v>
      </c>
      <c r="W14" s="126">
        <v>49.47</v>
      </c>
      <c r="X14" s="126">
        <v>13.19</v>
      </c>
      <c r="Y14" s="126">
        <v>20.77</v>
      </c>
      <c r="Z14" s="620">
        <v>1.66</v>
      </c>
      <c r="AA14" s="619">
        <v>28.37</v>
      </c>
      <c r="AB14" s="619">
        <v>2.9</v>
      </c>
      <c r="AC14" s="126">
        <v>2.52</v>
      </c>
      <c r="AD14" s="262">
        <v>1</v>
      </c>
      <c r="AE14" s="126">
        <v>1</v>
      </c>
      <c r="AF14" s="127" t="s">
        <v>627</v>
      </c>
      <c r="AG14" s="126">
        <v>1</v>
      </c>
      <c r="AH14" s="126">
        <v>1</v>
      </c>
      <c r="AI14" s="129" t="s">
        <v>627</v>
      </c>
      <c r="AJ14" s="650" t="s">
        <v>2648</v>
      </c>
      <c r="AK14" s="261" t="s">
        <v>2648</v>
      </c>
      <c r="AL14" s="261"/>
      <c r="AM14" s="263"/>
    </row>
    <row r="15" spans="1:39" ht="13.5" customHeight="1">
      <c r="A15" s="492" t="s">
        <v>2123</v>
      </c>
      <c r="B15" s="649">
        <v>31.1</v>
      </c>
      <c r="C15" s="82">
        <v>150</v>
      </c>
      <c r="D15" s="83">
        <v>150</v>
      </c>
      <c r="E15" s="83">
        <v>7</v>
      </c>
      <c r="F15" s="83">
        <v>10</v>
      </c>
      <c r="G15" s="84">
        <v>8</v>
      </c>
      <c r="H15" s="655">
        <v>39.65</v>
      </c>
      <c r="I15" s="126">
        <v>130</v>
      </c>
      <c r="J15" s="126">
        <v>114</v>
      </c>
      <c r="K15" s="126" t="s">
        <v>631</v>
      </c>
      <c r="L15" s="126">
        <v>72</v>
      </c>
      <c r="M15" s="127">
        <v>76</v>
      </c>
      <c r="N15" s="665">
        <v>0.872</v>
      </c>
      <c r="O15" s="619">
        <v>28.02</v>
      </c>
      <c r="P15" s="128" t="s">
        <v>2346</v>
      </c>
      <c r="Q15" s="649">
        <v>31.1</v>
      </c>
      <c r="R15" s="126">
        <v>1623</v>
      </c>
      <c r="S15" s="126">
        <v>216.3</v>
      </c>
      <c r="T15" s="617">
        <v>243</v>
      </c>
      <c r="U15" s="619">
        <v>6.4</v>
      </c>
      <c r="V15" s="127">
        <v>11.95</v>
      </c>
      <c r="W15" s="617">
        <v>563</v>
      </c>
      <c r="X15" s="126">
        <v>75.07</v>
      </c>
      <c r="Y15" s="126">
        <v>114.4</v>
      </c>
      <c r="Z15" s="620">
        <v>3.77</v>
      </c>
      <c r="AA15" s="619">
        <v>36.37</v>
      </c>
      <c r="AB15" s="619">
        <v>12.7</v>
      </c>
      <c r="AC15" s="126">
        <v>27.56</v>
      </c>
      <c r="AD15" s="262">
        <v>1</v>
      </c>
      <c r="AE15" s="126">
        <v>1</v>
      </c>
      <c r="AF15" s="127" t="s">
        <v>627</v>
      </c>
      <c r="AG15" s="126">
        <v>1</v>
      </c>
      <c r="AH15" s="126">
        <v>1</v>
      </c>
      <c r="AI15" s="129" t="s">
        <v>627</v>
      </c>
      <c r="AJ15" s="650" t="s">
        <v>2648</v>
      </c>
      <c r="AK15" s="261" t="s">
        <v>2648</v>
      </c>
      <c r="AL15" s="261"/>
      <c r="AM15" s="263"/>
    </row>
    <row r="16" spans="1:39" ht="13.5" customHeight="1">
      <c r="A16" s="492" t="s">
        <v>2124</v>
      </c>
      <c r="B16" s="649">
        <v>40.4</v>
      </c>
      <c r="C16" s="82">
        <v>175</v>
      </c>
      <c r="D16" s="83">
        <v>175</v>
      </c>
      <c r="E16" s="83">
        <v>7.5</v>
      </c>
      <c r="F16" s="83">
        <v>11</v>
      </c>
      <c r="G16" s="84">
        <v>13</v>
      </c>
      <c r="H16" s="655">
        <v>51.42</v>
      </c>
      <c r="I16" s="126">
        <v>153</v>
      </c>
      <c r="J16" s="126">
        <v>127</v>
      </c>
      <c r="K16" s="126" t="s">
        <v>633</v>
      </c>
      <c r="L16" s="126">
        <v>82</v>
      </c>
      <c r="M16" s="127">
        <v>88</v>
      </c>
      <c r="N16" s="665">
        <v>1.013</v>
      </c>
      <c r="O16" s="619">
        <v>25.09</v>
      </c>
      <c r="P16" s="128" t="s">
        <v>2347</v>
      </c>
      <c r="Q16" s="649">
        <v>40.4</v>
      </c>
      <c r="R16" s="126">
        <v>2895</v>
      </c>
      <c r="S16" s="126">
        <v>330.9</v>
      </c>
      <c r="T16" s="126">
        <v>370.3</v>
      </c>
      <c r="U16" s="619">
        <v>7.5</v>
      </c>
      <c r="V16" s="127">
        <v>16.61</v>
      </c>
      <c r="W16" s="126">
        <v>983.8</v>
      </c>
      <c r="X16" s="126">
        <v>112.4</v>
      </c>
      <c r="Y16" s="126">
        <v>171.6</v>
      </c>
      <c r="Z16" s="620">
        <v>4.37</v>
      </c>
      <c r="AA16" s="619">
        <v>44.73</v>
      </c>
      <c r="AB16" s="126">
        <v>21.34</v>
      </c>
      <c r="AC16" s="126">
        <v>66.07</v>
      </c>
      <c r="AD16" s="262">
        <v>1</v>
      </c>
      <c r="AE16" s="126">
        <v>1</v>
      </c>
      <c r="AF16" s="127" t="s">
        <v>627</v>
      </c>
      <c r="AG16" s="126">
        <v>1</v>
      </c>
      <c r="AH16" s="126">
        <v>1</v>
      </c>
      <c r="AI16" s="129" t="s">
        <v>627</v>
      </c>
      <c r="AJ16" s="650" t="s">
        <v>2648</v>
      </c>
      <c r="AK16" s="261" t="s">
        <v>2648</v>
      </c>
      <c r="AL16" s="261"/>
      <c r="AM16" s="263"/>
    </row>
    <row r="17" spans="1:39" ht="13.5" customHeight="1">
      <c r="A17" s="492" t="s">
        <v>2125</v>
      </c>
      <c r="B17" s="649">
        <v>17.8</v>
      </c>
      <c r="C17" s="82">
        <v>198</v>
      </c>
      <c r="D17" s="83">
        <v>99</v>
      </c>
      <c r="E17" s="83">
        <v>4.5</v>
      </c>
      <c r="F17" s="83">
        <v>7</v>
      </c>
      <c r="G17" s="84">
        <v>8</v>
      </c>
      <c r="H17" s="655">
        <v>22.69</v>
      </c>
      <c r="I17" s="126">
        <v>184</v>
      </c>
      <c r="J17" s="126">
        <v>168</v>
      </c>
      <c r="K17" s="126" t="s">
        <v>628</v>
      </c>
      <c r="L17" s="126">
        <v>54</v>
      </c>
      <c r="M17" s="127">
        <v>56</v>
      </c>
      <c r="N17" s="665">
        <v>0.769</v>
      </c>
      <c r="O17" s="619">
        <v>43.19</v>
      </c>
      <c r="P17" s="128" t="s">
        <v>2348</v>
      </c>
      <c r="Q17" s="649">
        <v>17.8</v>
      </c>
      <c r="R17" s="126">
        <v>1543</v>
      </c>
      <c r="S17" s="126">
        <v>155.9</v>
      </c>
      <c r="T17" s="126">
        <v>175.4</v>
      </c>
      <c r="U17" s="619">
        <v>8.25</v>
      </c>
      <c r="V17" s="127">
        <v>10.26</v>
      </c>
      <c r="W17" s="126">
        <v>113.4</v>
      </c>
      <c r="X17" s="126">
        <v>22.92</v>
      </c>
      <c r="Y17" s="126">
        <v>35.46</v>
      </c>
      <c r="Z17" s="620">
        <v>2.24</v>
      </c>
      <c r="AA17" s="619">
        <v>27.87</v>
      </c>
      <c r="AB17" s="126">
        <v>3.32</v>
      </c>
      <c r="AC17" s="126">
        <v>10.32</v>
      </c>
      <c r="AD17" s="262">
        <v>1</v>
      </c>
      <c r="AE17" s="126">
        <v>1</v>
      </c>
      <c r="AF17" s="127" t="s">
        <v>627</v>
      </c>
      <c r="AG17" s="126">
        <v>2</v>
      </c>
      <c r="AH17" s="126">
        <v>4</v>
      </c>
      <c r="AI17" s="129" t="s">
        <v>627</v>
      </c>
      <c r="AJ17" s="650" t="s">
        <v>2648</v>
      </c>
      <c r="AK17" s="261" t="s">
        <v>2648</v>
      </c>
      <c r="AL17" s="261"/>
      <c r="AM17" s="263"/>
    </row>
    <row r="18" spans="1:39" ht="13.5" customHeight="1">
      <c r="A18" s="492" t="s">
        <v>2126</v>
      </c>
      <c r="B18" s="649">
        <v>20.9</v>
      </c>
      <c r="C18" s="82">
        <v>200</v>
      </c>
      <c r="D18" s="83">
        <v>100</v>
      </c>
      <c r="E18" s="83">
        <v>5.5</v>
      </c>
      <c r="F18" s="83">
        <v>8</v>
      </c>
      <c r="G18" s="84">
        <v>8</v>
      </c>
      <c r="H18" s="655">
        <v>26.67</v>
      </c>
      <c r="I18" s="126">
        <v>184</v>
      </c>
      <c r="J18" s="126">
        <v>168</v>
      </c>
      <c r="K18" s="126" t="s">
        <v>628</v>
      </c>
      <c r="L18" s="126">
        <v>54</v>
      </c>
      <c r="M18" s="127">
        <v>56</v>
      </c>
      <c r="N18" s="665">
        <v>0.775</v>
      </c>
      <c r="O18" s="619">
        <v>37.03</v>
      </c>
      <c r="P18" s="128" t="s">
        <v>994</v>
      </c>
      <c r="Q18" s="649">
        <v>20.9</v>
      </c>
      <c r="R18" s="126">
        <v>1806</v>
      </c>
      <c r="S18" s="126">
        <v>180.6</v>
      </c>
      <c r="T18" s="126">
        <v>205.1</v>
      </c>
      <c r="U18" s="619">
        <v>8.23</v>
      </c>
      <c r="V18" s="127">
        <v>12.39</v>
      </c>
      <c r="W18" s="126">
        <v>133.7</v>
      </c>
      <c r="X18" s="126">
        <v>26.74</v>
      </c>
      <c r="Y18" s="126">
        <v>41.64</v>
      </c>
      <c r="Z18" s="620">
        <v>2.24</v>
      </c>
      <c r="AA18" s="619">
        <v>30.87</v>
      </c>
      <c r="AB18" s="126">
        <v>5.17</v>
      </c>
      <c r="AC18" s="126">
        <v>12.29</v>
      </c>
      <c r="AD18" s="262">
        <v>1</v>
      </c>
      <c r="AE18" s="126">
        <v>1</v>
      </c>
      <c r="AF18" s="127" t="s">
        <v>627</v>
      </c>
      <c r="AG18" s="126">
        <v>1</v>
      </c>
      <c r="AH18" s="126">
        <v>2</v>
      </c>
      <c r="AI18" s="129" t="s">
        <v>627</v>
      </c>
      <c r="AJ18" s="650" t="s">
        <v>2648</v>
      </c>
      <c r="AK18" s="261" t="s">
        <v>2648</v>
      </c>
      <c r="AL18" s="261"/>
      <c r="AM18" s="263"/>
    </row>
    <row r="19" spans="1:39" ht="13.5" customHeight="1">
      <c r="A19" s="492" t="s">
        <v>2127</v>
      </c>
      <c r="B19" s="649">
        <v>49.9</v>
      </c>
      <c r="C19" s="82">
        <v>200</v>
      </c>
      <c r="D19" s="83">
        <v>200</v>
      </c>
      <c r="E19" s="83">
        <v>8</v>
      </c>
      <c r="F19" s="83">
        <v>12</v>
      </c>
      <c r="G19" s="84">
        <v>13</v>
      </c>
      <c r="H19" s="655">
        <v>63.53</v>
      </c>
      <c r="I19" s="126">
        <v>176</v>
      </c>
      <c r="J19" s="126">
        <v>150</v>
      </c>
      <c r="K19" s="126" t="s">
        <v>634</v>
      </c>
      <c r="L19" s="126">
        <v>92</v>
      </c>
      <c r="M19" s="127">
        <v>102</v>
      </c>
      <c r="N19" s="665">
        <v>1.162</v>
      </c>
      <c r="O19" s="619">
        <v>23.29</v>
      </c>
      <c r="P19" s="128" t="s">
        <v>995</v>
      </c>
      <c r="Q19" s="649">
        <v>49.9</v>
      </c>
      <c r="R19" s="126">
        <v>4716</v>
      </c>
      <c r="S19" s="126">
        <v>471.6</v>
      </c>
      <c r="T19" s="126">
        <v>525.5</v>
      </c>
      <c r="U19" s="619">
        <v>8.62</v>
      </c>
      <c r="V19" s="127">
        <v>19.61</v>
      </c>
      <c r="W19" s="126">
        <v>1602</v>
      </c>
      <c r="X19" s="126">
        <v>160.2</v>
      </c>
      <c r="Y19" s="126">
        <v>243.8</v>
      </c>
      <c r="Z19" s="620">
        <v>5.02</v>
      </c>
      <c r="AA19" s="619">
        <v>47.23</v>
      </c>
      <c r="AB19" s="126">
        <v>30.16</v>
      </c>
      <c r="AC19" s="126">
        <v>141.4</v>
      </c>
      <c r="AD19" s="262">
        <v>1</v>
      </c>
      <c r="AE19" s="126">
        <v>2</v>
      </c>
      <c r="AF19" s="127" t="s">
        <v>627</v>
      </c>
      <c r="AG19" s="126">
        <v>1</v>
      </c>
      <c r="AH19" s="126">
        <v>2</v>
      </c>
      <c r="AI19" s="129" t="s">
        <v>627</v>
      </c>
      <c r="AJ19" s="650" t="s">
        <v>2648</v>
      </c>
      <c r="AK19" s="261" t="s">
        <v>2648</v>
      </c>
      <c r="AL19" s="261"/>
      <c r="AM19" s="263"/>
    </row>
    <row r="20" spans="1:39" ht="13.5" customHeight="1">
      <c r="A20" s="492" t="s">
        <v>913</v>
      </c>
      <c r="B20" s="649">
        <v>56.2</v>
      </c>
      <c r="C20" s="82">
        <v>200</v>
      </c>
      <c r="D20" s="83">
        <v>204</v>
      </c>
      <c r="E20" s="83">
        <v>12</v>
      </c>
      <c r="F20" s="83">
        <v>12</v>
      </c>
      <c r="G20" s="84">
        <v>13</v>
      </c>
      <c r="H20" s="655">
        <v>71.53</v>
      </c>
      <c r="I20" s="126">
        <v>176</v>
      </c>
      <c r="J20" s="126">
        <v>150</v>
      </c>
      <c r="K20" s="126" t="s">
        <v>634</v>
      </c>
      <c r="L20" s="126">
        <v>98</v>
      </c>
      <c r="M20" s="127">
        <v>104</v>
      </c>
      <c r="N20" s="665">
        <v>1.17</v>
      </c>
      <c r="O20" s="619">
        <v>20.83</v>
      </c>
      <c r="P20" s="128" t="s">
        <v>996</v>
      </c>
      <c r="Q20" s="649">
        <v>56.2</v>
      </c>
      <c r="R20" s="126">
        <v>4982</v>
      </c>
      <c r="S20" s="126">
        <v>498.2</v>
      </c>
      <c r="T20" s="126">
        <v>565.5</v>
      </c>
      <c r="U20" s="619">
        <v>8.35</v>
      </c>
      <c r="V20" s="127">
        <v>27.13</v>
      </c>
      <c r="W20" s="126">
        <v>1702</v>
      </c>
      <c r="X20" s="126">
        <v>166.8</v>
      </c>
      <c r="Y20" s="126">
        <v>257.3</v>
      </c>
      <c r="Z20" s="620">
        <v>4.88</v>
      </c>
      <c r="AA20" s="619">
        <v>51.23</v>
      </c>
      <c r="AB20" s="126">
        <v>43.59</v>
      </c>
      <c r="AC20" s="617">
        <v>150</v>
      </c>
      <c r="AD20" s="262">
        <v>1</v>
      </c>
      <c r="AE20" s="126">
        <v>2</v>
      </c>
      <c r="AF20" s="127" t="s">
        <v>627</v>
      </c>
      <c r="AG20" s="126">
        <v>1</v>
      </c>
      <c r="AH20" s="126">
        <v>2</v>
      </c>
      <c r="AI20" s="129" t="s">
        <v>627</v>
      </c>
      <c r="AJ20" s="650" t="s">
        <v>2648</v>
      </c>
      <c r="AK20" s="261" t="s">
        <v>2648</v>
      </c>
      <c r="AL20" s="261"/>
      <c r="AM20" s="263"/>
    </row>
    <row r="21" spans="1:39" ht="13.5" customHeight="1">
      <c r="A21" s="492" t="s">
        <v>914</v>
      </c>
      <c r="B21" s="649">
        <v>25.1</v>
      </c>
      <c r="C21" s="82">
        <v>248</v>
      </c>
      <c r="D21" s="83">
        <v>124</v>
      </c>
      <c r="E21" s="83">
        <v>5</v>
      </c>
      <c r="F21" s="83">
        <v>8</v>
      </c>
      <c r="G21" s="84">
        <v>8</v>
      </c>
      <c r="H21" s="655">
        <v>31.99</v>
      </c>
      <c r="I21" s="126">
        <v>232</v>
      </c>
      <c r="J21" s="126">
        <v>216</v>
      </c>
      <c r="K21" s="126" t="s">
        <v>629</v>
      </c>
      <c r="L21" s="126">
        <v>58</v>
      </c>
      <c r="M21" s="127">
        <v>74</v>
      </c>
      <c r="N21" s="665">
        <v>0.968</v>
      </c>
      <c r="O21" s="619">
        <v>38.56</v>
      </c>
      <c r="P21" s="128" t="s">
        <v>997</v>
      </c>
      <c r="Q21" s="649">
        <v>25.1</v>
      </c>
      <c r="R21" s="126">
        <v>3450</v>
      </c>
      <c r="S21" s="126">
        <v>278.2</v>
      </c>
      <c r="T21" s="126">
        <v>311.6</v>
      </c>
      <c r="U21" s="619">
        <v>10.38</v>
      </c>
      <c r="V21" s="127">
        <v>13.83</v>
      </c>
      <c r="W21" s="126">
        <v>254.6</v>
      </c>
      <c r="X21" s="126">
        <v>41.06</v>
      </c>
      <c r="Y21" s="126">
        <v>63.19</v>
      </c>
      <c r="Z21" s="620">
        <v>2.82</v>
      </c>
      <c r="AA21" s="619">
        <v>30.37</v>
      </c>
      <c r="AB21" s="619">
        <v>5.8</v>
      </c>
      <c r="AC21" s="126">
        <v>36.61</v>
      </c>
      <c r="AD21" s="262">
        <v>1</v>
      </c>
      <c r="AE21" s="126">
        <v>1</v>
      </c>
      <c r="AF21" s="127" t="s">
        <v>627</v>
      </c>
      <c r="AG21" s="126">
        <v>4</v>
      </c>
      <c r="AH21" s="126">
        <v>4</v>
      </c>
      <c r="AI21" s="129" t="s">
        <v>627</v>
      </c>
      <c r="AJ21" s="650" t="s">
        <v>2648</v>
      </c>
      <c r="AK21" s="261" t="s">
        <v>2648</v>
      </c>
      <c r="AL21" s="261"/>
      <c r="AM21" s="263"/>
    </row>
    <row r="22" spans="1:39" ht="13.5" customHeight="1">
      <c r="A22" s="492" t="s">
        <v>915</v>
      </c>
      <c r="B22" s="649">
        <v>29</v>
      </c>
      <c r="C22" s="82">
        <v>250</v>
      </c>
      <c r="D22" s="83">
        <v>125</v>
      </c>
      <c r="E22" s="83">
        <v>6</v>
      </c>
      <c r="F22" s="83">
        <v>9</v>
      </c>
      <c r="G22" s="84">
        <v>8</v>
      </c>
      <c r="H22" s="655">
        <v>36.97</v>
      </c>
      <c r="I22" s="126">
        <v>232</v>
      </c>
      <c r="J22" s="126">
        <v>216</v>
      </c>
      <c r="K22" s="126" t="s">
        <v>629</v>
      </c>
      <c r="L22" s="126">
        <v>58</v>
      </c>
      <c r="M22" s="127">
        <v>74</v>
      </c>
      <c r="N22" s="665">
        <v>0.974</v>
      </c>
      <c r="O22" s="619">
        <v>33.57</v>
      </c>
      <c r="P22" s="128" t="s">
        <v>998</v>
      </c>
      <c r="Q22" s="649">
        <v>29</v>
      </c>
      <c r="R22" s="126">
        <v>3965</v>
      </c>
      <c r="S22" s="126">
        <v>317.2</v>
      </c>
      <c r="T22" s="126">
        <v>358.1</v>
      </c>
      <c r="U22" s="619">
        <v>10.36</v>
      </c>
      <c r="V22" s="127">
        <v>16.45</v>
      </c>
      <c r="W22" s="126">
        <v>293.5</v>
      </c>
      <c r="X22" s="126">
        <v>46.96</v>
      </c>
      <c r="Y22" s="126">
        <v>72.66</v>
      </c>
      <c r="Z22" s="620">
        <v>2.82</v>
      </c>
      <c r="AA22" s="619">
        <v>33.37</v>
      </c>
      <c r="AB22" s="126">
        <v>8.61</v>
      </c>
      <c r="AC22" s="126">
        <v>42.54</v>
      </c>
      <c r="AD22" s="262">
        <v>1</v>
      </c>
      <c r="AE22" s="126">
        <v>1</v>
      </c>
      <c r="AF22" s="127" t="s">
        <v>627</v>
      </c>
      <c r="AG22" s="126">
        <v>2</v>
      </c>
      <c r="AH22" s="126">
        <v>4</v>
      </c>
      <c r="AI22" s="129" t="s">
        <v>627</v>
      </c>
      <c r="AJ22" s="650" t="s">
        <v>2648</v>
      </c>
      <c r="AK22" s="261" t="s">
        <v>2648</v>
      </c>
      <c r="AL22" s="261"/>
      <c r="AM22" s="263"/>
    </row>
    <row r="23" spans="1:39" ht="13.5" customHeight="1">
      <c r="A23" s="492" t="s">
        <v>916</v>
      </c>
      <c r="B23" s="649">
        <v>63.8</v>
      </c>
      <c r="C23" s="82">
        <v>244</v>
      </c>
      <c r="D23" s="83">
        <v>252</v>
      </c>
      <c r="E23" s="83">
        <v>11</v>
      </c>
      <c r="F23" s="83">
        <v>11</v>
      </c>
      <c r="G23" s="84">
        <v>13</v>
      </c>
      <c r="H23" s="655">
        <v>81.31</v>
      </c>
      <c r="I23" s="126">
        <v>222</v>
      </c>
      <c r="J23" s="126">
        <v>196</v>
      </c>
      <c r="K23" s="126" t="s">
        <v>634</v>
      </c>
      <c r="L23" s="126">
        <v>102</v>
      </c>
      <c r="M23" s="127">
        <v>152</v>
      </c>
      <c r="N23" s="665">
        <v>1.452</v>
      </c>
      <c r="O23" s="619">
        <v>22.74</v>
      </c>
      <c r="P23" s="128" t="s">
        <v>999</v>
      </c>
      <c r="Q23" s="649">
        <v>63.8</v>
      </c>
      <c r="R23" s="126">
        <v>8703</v>
      </c>
      <c r="S23" s="126">
        <v>713.3</v>
      </c>
      <c r="T23" s="126">
        <v>797.1</v>
      </c>
      <c r="U23" s="619">
        <v>10.35</v>
      </c>
      <c r="V23" s="127">
        <v>29.94</v>
      </c>
      <c r="W23" s="126">
        <v>2937</v>
      </c>
      <c r="X23" s="126">
        <v>233.1</v>
      </c>
      <c r="Y23" s="126">
        <v>357.2</v>
      </c>
      <c r="Z23" s="620">
        <v>6.01</v>
      </c>
      <c r="AA23" s="619">
        <v>48.23</v>
      </c>
      <c r="AB23" s="126">
        <v>40.45</v>
      </c>
      <c r="AC23" s="126">
        <v>398.2</v>
      </c>
      <c r="AD23" s="262">
        <v>3</v>
      </c>
      <c r="AE23" s="126">
        <v>3</v>
      </c>
      <c r="AF23" s="127" t="s">
        <v>627</v>
      </c>
      <c r="AG23" s="126">
        <v>3</v>
      </c>
      <c r="AH23" s="126">
        <v>3</v>
      </c>
      <c r="AI23" s="129" t="s">
        <v>627</v>
      </c>
      <c r="AJ23" s="650" t="s">
        <v>2648</v>
      </c>
      <c r="AK23" s="261" t="s">
        <v>2648</v>
      </c>
      <c r="AL23" s="261"/>
      <c r="AM23" s="263"/>
    </row>
    <row r="24" spans="1:39" ht="13.5" customHeight="1">
      <c r="A24" s="492" t="s">
        <v>917</v>
      </c>
      <c r="B24" s="649">
        <v>71.8</v>
      </c>
      <c r="C24" s="82">
        <v>250</v>
      </c>
      <c r="D24" s="83">
        <v>250</v>
      </c>
      <c r="E24" s="83">
        <v>9</v>
      </c>
      <c r="F24" s="83">
        <v>14</v>
      </c>
      <c r="G24" s="84">
        <v>13</v>
      </c>
      <c r="H24" s="655">
        <v>91.43</v>
      </c>
      <c r="I24" s="126">
        <v>222</v>
      </c>
      <c r="J24" s="126">
        <v>196</v>
      </c>
      <c r="K24" s="126" t="s">
        <v>634</v>
      </c>
      <c r="L24" s="126">
        <v>100</v>
      </c>
      <c r="M24" s="127">
        <v>150</v>
      </c>
      <c r="N24" s="665">
        <v>1.46</v>
      </c>
      <c r="O24" s="619">
        <v>20.34</v>
      </c>
      <c r="P24" s="128" t="s">
        <v>1000</v>
      </c>
      <c r="Q24" s="649">
        <v>71.8</v>
      </c>
      <c r="R24" s="126">
        <v>10750</v>
      </c>
      <c r="S24" s="126">
        <v>859.9</v>
      </c>
      <c r="T24" s="126">
        <v>952.6</v>
      </c>
      <c r="U24" s="619">
        <v>10.84</v>
      </c>
      <c r="V24" s="127">
        <v>26.33</v>
      </c>
      <c r="W24" s="126">
        <v>3648</v>
      </c>
      <c r="X24" s="126">
        <v>291.8</v>
      </c>
      <c r="Y24" s="126">
        <v>443.1</v>
      </c>
      <c r="Z24" s="620">
        <v>6.32</v>
      </c>
      <c r="AA24" s="619">
        <v>52.23</v>
      </c>
      <c r="AB24" s="126">
        <v>56.24</v>
      </c>
      <c r="AC24" s="126">
        <v>507.6</v>
      </c>
      <c r="AD24" s="262">
        <v>1</v>
      </c>
      <c r="AE24" s="126">
        <v>2</v>
      </c>
      <c r="AF24" s="127" t="s">
        <v>627</v>
      </c>
      <c r="AG24" s="126">
        <v>1</v>
      </c>
      <c r="AH24" s="126">
        <v>2</v>
      </c>
      <c r="AI24" s="129" t="s">
        <v>627</v>
      </c>
      <c r="AJ24" s="650" t="s">
        <v>2648</v>
      </c>
      <c r="AK24" s="261" t="s">
        <v>2648</v>
      </c>
      <c r="AL24" s="261"/>
      <c r="AM24" s="263"/>
    </row>
    <row r="25" spans="1:39" ht="13.5" customHeight="1">
      <c r="A25" s="492" t="s">
        <v>918</v>
      </c>
      <c r="B25" s="649">
        <v>81.6</v>
      </c>
      <c r="C25" s="82">
        <v>250</v>
      </c>
      <c r="D25" s="83">
        <v>255</v>
      </c>
      <c r="E25" s="83">
        <v>14</v>
      </c>
      <c r="F25" s="83">
        <v>14</v>
      </c>
      <c r="G25" s="84">
        <v>13</v>
      </c>
      <c r="H25" s="649">
        <v>103.9</v>
      </c>
      <c r="I25" s="126">
        <v>222</v>
      </c>
      <c r="J25" s="126">
        <v>196</v>
      </c>
      <c r="K25" s="126" t="s">
        <v>634</v>
      </c>
      <c r="L25" s="126">
        <v>106</v>
      </c>
      <c r="M25" s="127">
        <v>154</v>
      </c>
      <c r="N25" s="665">
        <v>1.47</v>
      </c>
      <c r="O25" s="619">
        <v>18.01</v>
      </c>
      <c r="P25" s="128" t="s">
        <v>1001</v>
      </c>
      <c r="Q25" s="649">
        <v>81.6</v>
      </c>
      <c r="R25" s="126">
        <v>11400</v>
      </c>
      <c r="S25" s="617">
        <v>912</v>
      </c>
      <c r="T25" s="126">
        <v>1031</v>
      </c>
      <c r="U25" s="619">
        <v>10.47</v>
      </c>
      <c r="V25" s="127">
        <v>38.13</v>
      </c>
      <c r="W25" s="126">
        <v>3876</v>
      </c>
      <c r="X25" s="617">
        <v>304</v>
      </c>
      <c r="Y25" s="126">
        <v>467.5</v>
      </c>
      <c r="Z25" s="620">
        <v>6.11</v>
      </c>
      <c r="AA25" s="619">
        <v>57.23</v>
      </c>
      <c r="AB25" s="126">
        <v>81.12</v>
      </c>
      <c r="AC25" s="126">
        <v>538.7</v>
      </c>
      <c r="AD25" s="262">
        <v>1</v>
      </c>
      <c r="AE25" s="126">
        <v>3</v>
      </c>
      <c r="AF25" s="127" t="s">
        <v>627</v>
      </c>
      <c r="AG25" s="126">
        <v>1</v>
      </c>
      <c r="AH25" s="126">
        <v>3</v>
      </c>
      <c r="AI25" s="129" t="s">
        <v>627</v>
      </c>
      <c r="AJ25" s="650" t="s">
        <v>2648</v>
      </c>
      <c r="AK25" s="261" t="s">
        <v>2648</v>
      </c>
      <c r="AL25" s="261"/>
      <c r="AM25" s="263"/>
    </row>
    <row r="26" spans="1:39" ht="13.5" customHeight="1">
      <c r="A26" s="492" t="s">
        <v>919</v>
      </c>
      <c r="B26" s="649">
        <v>32</v>
      </c>
      <c r="C26" s="82">
        <v>298</v>
      </c>
      <c r="D26" s="83">
        <v>149</v>
      </c>
      <c r="E26" s="83">
        <v>5.5</v>
      </c>
      <c r="F26" s="83">
        <v>8</v>
      </c>
      <c r="G26" s="84">
        <v>13</v>
      </c>
      <c r="H26" s="655">
        <v>40.8</v>
      </c>
      <c r="I26" s="126">
        <v>282</v>
      </c>
      <c r="J26" s="126">
        <v>256</v>
      </c>
      <c r="K26" s="126" t="s">
        <v>630</v>
      </c>
      <c r="L26" s="126">
        <v>76</v>
      </c>
      <c r="M26" s="127">
        <v>86</v>
      </c>
      <c r="N26" s="665">
        <v>1.159</v>
      </c>
      <c r="O26" s="619">
        <v>36.18</v>
      </c>
      <c r="P26" s="128" t="s">
        <v>1002</v>
      </c>
      <c r="Q26" s="649">
        <v>32</v>
      </c>
      <c r="R26" s="126">
        <v>6318</v>
      </c>
      <c r="S26" s="617">
        <v>424</v>
      </c>
      <c r="T26" s="126">
        <v>475.1</v>
      </c>
      <c r="U26" s="619">
        <v>12.44</v>
      </c>
      <c r="V26" s="127">
        <v>19.48</v>
      </c>
      <c r="W26" s="617">
        <v>442</v>
      </c>
      <c r="X26" s="126">
        <v>59.33</v>
      </c>
      <c r="Y26" s="126">
        <v>91.76</v>
      </c>
      <c r="Z26" s="620">
        <v>3.29</v>
      </c>
      <c r="AA26" s="619">
        <v>36.73</v>
      </c>
      <c r="AB26" s="126">
        <v>8.79</v>
      </c>
      <c r="AC26" s="126">
        <v>92.73</v>
      </c>
      <c r="AD26" s="262">
        <v>1</v>
      </c>
      <c r="AE26" s="126">
        <v>3</v>
      </c>
      <c r="AF26" s="127" t="s">
        <v>627</v>
      </c>
      <c r="AG26" s="126">
        <v>4</v>
      </c>
      <c r="AH26" s="126">
        <v>4</v>
      </c>
      <c r="AI26" s="129" t="s">
        <v>627</v>
      </c>
      <c r="AJ26" s="650" t="s">
        <v>2648</v>
      </c>
      <c r="AK26" s="261" t="s">
        <v>2648</v>
      </c>
      <c r="AL26" s="261"/>
      <c r="AM26" s="263"/>
    </row>
    <row r="27" spans="1:39" ht="13.5" customHeight="1">
      <c r="A27" s="492" t="s">
        <v>920</v>
      </c>
      <c r="B27" s="649">
        <v>36.7</v>
      </c>
      <c r="C27" s="82">
        <v>300</v>
      </c>
      <c r="D27" s="83">
        <v>150</v>
      </c>
      <c r="E27" s="83">
        <v>6.5</v>
      </c>
      <c r="F27" s="83">
        <v>9</v>
      </c>
      <c r="G27" s="84">
        <v>13</v>
      </c>
      <c r="H27" s="655">
        <v>46.78</v>
      </c>
      <c r="I27" s="126">
        <v>282</v>
      </c>
      <c r="J27" s="126">
        <v>256</v>
      </c>
      <c r="K27" s="126" t="s">
        <v>630</v>
      </c>
      <c r="L27" s="126">
        <v>76</v>
      </c>
      <c r="M27" s="127">
        <v>88</v>
      </c>
      <c r="N27" s="665">
        <v>1.165</v>
      </c>
      <c r="O27" s="619">
        <v>31.72</v>
      </c>
      <c r="P27" s="128" t="s">
        <v>1003</v>
      </c>
      <c r="Q27" s="649">
        <v>36.7</v>
      </c>
      <c r="R27" s="126">
        <v>7209</v>
      </c>
      <c r="S27" s="126">
        <v>480.6</v>
      </c>
      <c r="T27" s="126">
        <v>542.1</v>
      </c>
      <c r="U27" s="619">
        <v>12.41</v>
      </c>
      <c r="V27" s="127">
        <v>22.71</v>
      </c>
      <c r="W27" s="126">
        <v>507.5</v>
      </c>
      <c r="X27" s="126">
        <v>67.67</v>
      </c>
      <c r="Y27" s="126">
        <v>105.1</v>
      </c>
      <c r="Z27" s="620">
        <v>3.29</v>
      </c>
      <c r="AA27" s="619">
        <v>39.73</v>
      </c>
      <c r="AB27" s="126">
        <v>12.73</v>
      </c>
      <c r="AC27" s="126">
        <v>107.2</v>
      </c>
      <c r="AD27" s="262">
        <v>1</v>
      </c>
      <c r="AE27" s="126">
        <v>2</v>
      </c>
      <c r="AF27" s="127" t="s">
        <v>627</v>
      </c>
      <c r="AG27" s="126">
        <v>3</v>
      </c>
      <c r="AH27" s="126">
        <v>4</v>
      </c>
      <c r="AI27" s="129" t="s">
        <v>627</v>
      </c>
      <c r="AJ27" s="650" t="s">
        <v>2648</v>
      </c>
      <c r="AK27" s="261" t="s">
        <v>2648</v>
      </c>
      <c r="AL27" s="261"/>
      <c r="AM27" s="263"/>
    </row>
    <row r="28" spans="1:39" ht="13.5" customHeight="1">
      <c r="A28" s="492" t="s">
        <v>921</v>
      </c>
      <c r="B28" s="649">
        <v>83.4</v>
      </c>
      <c r="C28" s="82">
        <v>294</v>
      </c>
      <c r="D28" s="83">
        <v>302</v>
      </c>
      <c r="E28" s="83">
        <v>12</v>
      </c>
      <c r="F28" s="83">
        <v>12</v>
      </c>
      <c r="G28" s="84">
        <v>13</v>
      </c>
      <c r="H28" s="649">
        <v>106.3</v>
      </c>
      <c r="I28" s="126">
        <v>270</v>
      </c>
      <c r="J28" s="126">
        <v>244</v>
      </c>
      <c r="K28" s="126" t="s">
        <v>634</v>
      </c>
      <c r="L28" s="126">
        <v>104</v>
      </c>
      <c r="M28" s="127">
        <v>202</v>
      </c>
      <c r="N28" s="665">
        <v>1.75</v>
      </c>
      <c r="O28" s="619">
        <v>20.96</v>
      </c>
      <c r="P28" s="128" t="s">
        <v>1004</v>
      </c>
      <c r="Q28" s="649">
        <v>83.4</v>
      </c>
      <c r="R28" s="126">
        <v>16640</v>
      </c>
      <c r="S28" s="126">
        <v>1132</v>
      </c>
      <c r="T28" s="126">
        <v>1260</v>
      </c>
      <c r="U28" s="619">
        <v>12.51</v>
      </c>
      <c r="V28" s="127">
        <v>38.41</v>
      </c>
      <c r="W28" s="126">
        <v>5514</v>
      </c>
      <c r="X28" s="126">
        <v>365.2</v>
      </c>
      <c r="Y28" s="126">
        <v>558.2</v>
      </c>
      <c r="Z28" s="620">
        <v>7.2</v>
      </c>
      <c r="AA28" s="619">
        <v>51.23</v>
      </c>
      <c r="AB28" s="619">
        <v>60.3</v>
      </c>
      <c r="AC28" s="126">
        <v>1095</v>
      </c>
      <c r="AD28" s="262">
        <v>3</v>
      </c>
      <c r="AE28" s="126">
        <v>4</v>
      </c>
      <c r="AF28" s="127" t="s">
        <v>627</v>
      </c>
      <c r="AG28" s="126">
        <v>3</v>
      </c>
      <c r="AH28" s="126">
        <v>4</v>
      </c>
      <c r="AI28" s="129" t="s">
        <v>627</v>
      </c>
      <c r="AJ28" s="650" t="s">
        <v>2648</v>
      </c>
      <c r="AK28" s="261" t="s">
        <v>2648</v>
      </c>
      <c r="AL28" s="261"/>
      <c r="AM28" s="263"/>
    </row>
    <row r="29" spans="1:39" ht="13.5" customHeight="1">
      <c r="A29" s="492" t="s">
        <v>922</v>
      </c>
      <c r="B29" s="649">
        <v>93</v>
      </c>
      <c r="C29" s="82">
        <v>300</v>
      </c>
      <c r="D29" s="83">
        <v>300</v>
      </c>
      <c r="E29" s="83">
        <v>10</v>
      </c>
      <c r="F29" s="83">
        <v>15</v>
      </c>
      <c r="G29" s="84">
        <v>13</v>
      </c>
      <c r="H29" s="649">
        <v>118.4</v>
      </c>
      <c r="I29" s="126">
        <v>270</v>
      </c>
      <c r="J29" s="126">
        <v>244</v>
      </c>
      <c r="K29" s="126" t="s">
        <v>634</v>
      </c>
      <c r="L29" s="126">
        <v>102</v>
      </c>
      <c r="M29" s="127">
        <v>200</v>
      </c>
      <c r="N29" s="665">
        <v>1.758</v>
      </c>
      <c r="O29" s="619">
        <v>18.9</v>
      </c>
      <c r="P29" s="128" t="s">
        <v>1005</v>
      </c>
      <c r="Q29" s="649">
        <v>93</v>
      </c>
      <c r="R29" s="126">
        <v>20190</v>
      </c>
      <c r="S29" s="126">
        <v>1346</v>
      </c>
      <c r="T29" s="126">
        <v>1484</v>
      </c>
      <c r="U29" s="619">
        <v>13.05</v>
      </c>
      <c r="V29" s="127">
        <v>33.85</v>
      </c>
      <c r="W29" s="126">
        <v>6753</v>
      </c>
      <c r="X29" s="126">
        <v>450.2</v>
      </c>
      <c r="Y29" s="126">
        <v>682.9</v>
      </c>
      <c r="Z29" s="620">
        <v>7.55</v>
      </c>
      <c r="AA29" s="619">
        <v>55.23</v>
      </c>
      <c r="AB29" s="126">
        <v>82.87</v>
      </c>
      <c r="AC29" s="126">
        <v>1371</v>
      </c>
      <c r="AD29" s="262">
        <v>1</v>
      </c>
      <c r="AE29" s="126">
        <v>3</v>
      </c>
      <c r="AF29" s="127" t="s">
        <v>627</v>
      </c>
      <c r="AG29" s="126">
        <v>1</v>
      </c>
      <c r="AH29" s="126">
        <v>3</v>
      </c>
      <c r="AI29" s="129" t="s">
        <v>627</v>
      </c>
      <c r="AJ29" s="650" t="s">
        <v>2648</v>
      </c>
      <c r="AK29" s="261" t="s">
        <v>2648</v>
      </c>
      <c r="AL29" s="261"/>
      <c r="AM29" s="263"/>
    </row>
    <row r="30" spans="1:39" ht="13.5" customHeight="1">
      <c r="A30" s="492" t="s">
        <v>923</v>
      </c>
      <c r="B30" s="684">
        <v>105</v>
      </c>
      <c r="C30" s="82">
        <v>300</v>
      </c>
      <c r="D30" s="83">
        <v>305</v>
      </c>
      <c r="E30" s="83">
        <v>15</v>
      </c>
      <c r="F30" s="83">
        <v>15</v>
      </c>
      <c r="G30" s="84">
        <v>13</v>
      </c>
      <c r="H30" s="649">
        <v>133.4</v>
      </c>
      <c r="I30" s="126">
        <v>270</v>
      </c>
      <c r="J30" s="126">
        <v>244</v>
      </c>
      <c r="K30" s="126" t="s">
        <v>634</v>
      </c>
      <c r="L30" s="126">
        <v>106</v>
      </c>
      <c r="M30" s="127">
        <v>204</v>
      </c>
      <c r="N30" s="665">
        <v>1.768</v>
      </c>
      <c r="O30" s="619">
        <v>16.87</v>
      </c>
      <c r="P30" s="128" t="s">
        <v>979</v>
      </c>
      <c r="Q30" s="684">
        <v>105</v>
      </c>
      <c r="R30" s="126">
        <v>21310</v>
      </c>
      <c r="S30" s="126">
        <v>1421</v>
      </c>
      <c r="T30" s="126">
        <v>1596</v>
      </c>
      <c r="U30" s="619">
        <v>12.64</v>
      </c>
      <c r="V30" s="620">
        <v>48.1</v>
      </c>
      <c r="W30" s="126">
        <v>7102</v>
      </c>
      <c r="X30" s="126">
        <v>465.7</v>
      </c>
      <c r="Y30" s="126">
        <v>714.4</v>
      </c>
      <c r="Z30" s="620">
        <v>7.3</v>
      </c>
      <c r="AA30" s="619">
        <v>60.23</v>
      </c>
      <c r="AB30" s="126">
        <v>115.7</v>
      </c>
      <c r="AC30" s="126">
        <v>1440</v>
      </c>
      <c r="AD30" s="262">
        <v>2</v>
      </c>
      <c r="AE30" s="126">
        <v>3</v>
      </c>
      <c r="AF30" s="127" t="s">
        <v>627</v>
      </c>
      <c r="AG30" s="126">
        <v>2</v>
      </c>
      <c r="AH30" s="126">
        <v>3</v>
      </c>
      <c r="AI30" s="129" t="s">
        <v>627</v>
      </c>
      <c r="AJ30" s="650" t="s">
        <v>2648</v>
      </c>
      <c r="AK30" s="261" t="s">
        <v>2648</v>
      </c>
      <c r="AL30" s="261"/>
      <c r="AM30" s="263"/>
    </row>
    <row r="31" spans="1:39" ht="13.5" customHeight="1">
      <c r="A31" s="492" t="s">
        <v>924</v>
      </c>
      <c r="B31" s="649">
        <v>41.2</v>
      </c>
      <c r="C31" s="82">
        <v>346</v>
      </c>
      <c r="D31" s="83">
        <v>174</v>
      </c>
      <c r="E31" s="83">
        <v>6</v>
      </c>
      <c r="F31" s="83">
        <v>9</v>
      </c>
      <c r="G31" s="84">
        <v>13</v>
      </c>
      <c r="H31" s="655">
        <v>52.45</v>
      </c>
      <c r="I31" s="126">
        <v>328</v>
      </c>
      <c r="J31" s="126">
        <v>302</v>
      </c>
      <c r="K31" s="126" t="s">
        <v>632</v>
      </c>
      <c r="L31" s="126">
        <v>90</v>
      </c>
      <c r="M31" s="127">
        <v>92</v>
      </c>
      <c r="N31" s="665">
        <v>1.354</v>
      </c>
      <c r="O31" s="619">
        <v>32.88</v>
      </c>
      <c r="P31" s="128" t="s">
        <v>980</v>
      </c>
      <c r="Q31" s="649">
        <v>41.2</v>
      </c>
      <c r="R31" s="126">
        <v>11040</v>
      </c>
      <c r="S31" s="617">
        <v>638</v>
      </c>
      <c r="T31" s="617">
        <v>712</v>
      </c>
      <c r="U31" s="619">
        <v>14.51</v>
      </c>
      <c r="V31" s="127">
        <v>24.01</v>
      </c>
      <c r="W31" s="617">
        <v>791</v>
      </c>
      <c r="X31" s="619">
        <v>91</v>
      </c>
      <c r="Y31" s="126">
        <v>140.1</v>
      </c>
      <c r="Z31" s="620">
        <v>3.88</v>
      </c>
      <c r="AA31" s="619">
        <v>39.23</v>
      </c>
      <c r="AB31" s="126">
        <v>13.28</v>
      </c>
      <c r="AC31" s="126">
        <v>224.4</v>
      </c>
      <c r="AD31" s="262">
        <v>1</v>
      </c>
      <c r="AE31" s="126">
        <v>3</v>
      </c>
      <c r="AF31" s="127" t="s">
        <v>627</v>
      </c>
      <c r="AG31" s="126">
        <v>4</v>
      </c>
      <c r="AH31" s="126">
        <v>4</v>
      </c>
      <c r="AI31" s="129" t="s">
        <v>627</v>
      </c>
      <c r="AJ31" s="650" t="s">
        <v>2648</v>
      </c>
      <c r="AK31" s="261" t="s">
        <v>2648</v>
      </c>
      <c r="AL31" s="261"/>
      <c r="AM31" s="263"/>
    </row>
    <row r="32" spans="1:39" ht="13.5" customHeight="1">
      <c r="A32" s="492" t="s">
        <v>925</v>
      </c>
      <c r="B32" s="649">
        <v>49.4</v>
      </c>
      <c r="C32" s="82">
        <v>350</v>
      </c>
      <c r="D32" s="83">
        <v>175</v>
      </c>
      <c r="E32" s="83">
        <v>7</v>
      </c>
      <c r="F32" s="83">
        <v>11</v>
      </c>
      <c r="G32" s="84">
        <v>13</v>
      </c>
      <c r="H32" s="655">
        <v>62.91</v>
      </c>
      <c r="I32" s="126">
        <v>328</v>
      </c>
      <c r="J32" s="126">
        <v>302</v>
      </c>
      <c r="K32" s="126" t="s">
        <v>632</v>
      </c>
      <c r="L32" s="126">
        <v>92</v>
      </c>
      <c r="M32" s="127">
        <v>92</v>
      </c>
      <c r="N32" s="665">
        <v>1.364</v>
      </c>
      <c r="O32" s="619">
        <v>27.61</v>
      </c>
      <c r="P32" s="128" t="s">
        <v>981</v>
      </c>
      <c r="Q32" s="649">
        <v>49.4</v>
      </c>
      <c r="R32" s="126">
        <v>13500</v>
      </c>
      <c r="S32" s="617">
        <v>771</v>
      </c>
      <c r="T32" s="617">
        <v>864</v>
      </c>
      <c r="U32" s="619">
        <v>14.65</v>
      </c>
      <c r="V32" s="127">
        <v>28.04</v>
      </c>
      <c r="W32" s="617">
        <v>984</v>
      </c>
      <c r="X32" s="126">
        <v>112.5</v>
      </c>
      <c r="Y32" s="126">
        <v>173.4</v>
      </c>
      <c r="Z32" s="620">
        <v>3.96</v>
      </c>
      <c r="AA32" s="619">
        <v>44.23</v>
      </c>
      <c r="AB32" s="126">
        <v>22.47</v>
      </c>
      <c r="AC32" s="126">
        <v>282.3</v>
      </c>
      <c r="AD32" s="262">
        <v>1</v>
      </c>
      <c r="AE32" s="126">
        <v>1</v>
      </c>
      <c r="AF32" s="127" t="s">
        <v>627</v>
      </c>
      <c r="AG32" s="126">
        <v>4</v>
      </c>
      <c r="AH32" s="126">
        <v>4</v>
      </c>
      <c r="AI32" s="129" t="s">
        <v>627</v>
      </c>
      <c r="AJ32" s="650" t="s">
        <v>2648</v>
      </c>
      <c r="AK32" s="261" t="s">
        <v>2648</v>
      </c>
      <c r="AL32" s="261"/>
      <c r="AM32" s="263"/>
    </row>
    <row r="33" spans="1:39" ht="13.5" customHeight="1">
      <c r="A33" s="492" t="s">
        <v>926</v>
      </c>
      <c r="B33" s="684">
        <v>105</v>
      </c>
      <c r="C33" s="82">
        <v>338</v>
      </c>
      <c r="D33" s="83">
        <v>351</v>
      </c>
      <c r="E33" s="83">
        <v>13</v>
      </c>
      <c r="F33" s="83">
        <v>13</v>
      </c>
      <c r="G33" s="84">
        <v>13</v>
      </c>
      <c r="H33" s="649">
        <v>133.3</v>
      </c>
      <c r="I33" s="126">
        <v>312</v>
      </c>
      <c r="J33" s="126">
        <v>286</v>
      </c>
      <c r="K33" s="126" t="s">
        <v>634</v>
      </c>
      <c r="L33" s="126">
        <v>110</v>
      </c>
      <c r="M33" s="127">
        <v>248</v>
      </c>
      <c r="N33" s="665">
        <v>2.032</v>
      </c>
      <c r="O33" s="619">
        <v>19.42</v>
      </c>
      <c r="P33" s="128" t="s">
        <v>982</v>
      </c>
      <c r="Q33" s="684">
        <v>105</v>
      </c>
      <c r="R33" s="126">
        <v>27740</v>
      </c>
      <c r="S33" s="126">
        <v>1642</v>
      </c>
      <c r="T33" s="126">
        <v>1822</v>
      </c>
      <c r="U33" s="619">
        <v>14.43</v>
      </c>
      <c r="V33" s="127">
        <v>47.08</v>
      </c>
      <c r="W33" s="126">
        <v>9377</v>
      </c>
      <c r="X33" s="126">
        <v>534.3</v>
      </c>
      <c r="Y33" s="126">
        <v>815.4</v>
      </c>
      <c r="Z33" s="620">
        <v>8.39</v>
      </c>
      <c r="AA33" s="619">
        <v>54.23</v>
      </c>
      <c r="AB33" s="126">
        <v>86.18</v>
      </c>
      <c r="AC33" s="126">
        <v>2474</v>
      </c>
      <c r="AD33" s="262">
        <v>3</v>
      </c>
      <c r="AE33" s="126">
        <v>4</v>
      </c>
      <c r="AF33" s="127" t="s">
        <v>627</v>
      </c>
      <c r="AG33" s="126">
        <v>3</v>
      </c>
      <c r="AH33" s="126">
        <v>4</v>
      </c>
      <c r="AI33" s="129" t="s">
        <v>627</v>
      </c>
      <c r="AJ33" s="650" t="s">
        <v>2648</v>
      </c>
      <c r="AK33" s="261" t="s">
        <v>2648</v>
      </c>
      <c r="AL33" s="261"/>
      <c r="AM33" s="263"/>
    </row>
    <row r="34" spans="1:39" ht="13.5" customHeight="1">
      <c r="A34" s="492" t="s">
        <v>927</v>
      </c>
      <c r="B34" s="684">
        <v>113</v>
      </c>
      <c r="C34" s="82">
        <v>344</v>
      </c>
      <c r="D34" s="83">
        <v>348</v>
      </c>
      <c r="E34" s="83">
        <v>10</v>
      </c>
      <c r="F34" s="83">
        <v>16</v>
      </c>
      <c r="G34" s="84">
        <v>13</v>
      </c>
      <c r="H34" s="649">
        <v>144</v>
      </c>
      <c r="I34" s="126">
        <v>312</v>
      </c>
      <c r="J34" s="126">
        <v>286</v>
      </c>
      <c r="K34" s="126" t="s">
        <v>634</v>
      </c>
      <c r="L34" s="126">
        <v>106</v>
      </c>
      <c r="M34" s="127">
        <v>248</v>
      </c>
      <c r="N34" s="665">
        <v>2.038</v>
      </c>
      <c r="O34" s="619">
        <v>18.02</v>
      </c>
      <c r="P34" s="128" t="s">
        <v>983</v>
      </c>
      <c r="Q34" s="684">
        <v>113</v>
      </c>
      <c r="R34" s="126">
        <v>32850</v>
      </c>
      <c r="S34" s="126">
        <v>1910</v>
      </c>
      <c r="T34" s="126">
        <v>2092</v>
      </c>
      <c r="U34" s="619">
        <v>15.1</v>
      </c>
      <c r="V34" s="127">
        <v>38.41</v>
      </c>
      <c r="W34" s="126">
        <v>11240</v>
      </c>
      <c r="X34" s="126">
        <v>646.1</v>
      </c>
      <c r="Y34" s="126">
        <v>977.8</v>
      </c>
      <c r="Z34" s="620">
        <v>8.84</v>
      </c>
      <c r="AA34" s="619">
        <v>57.23</v>
      </c>
      <c r="AB34" s="126">
        <v>111.6</v>
      </c>
      <c r="AC34" s="126">
        <v>3023</v>
      </c>
      <c r="AD34" s="262">
        <v>2</v>
      </c>
      <c r="AE34" s="126">
        <v>3</v>
      </c>
      <c r="AF34" s="127" t="s">
        <v>627</v>
      </c>
      <c r="AG34" s="126">
        <v>2</v>
      </c>
      <c r="AH34" s="126">
        <v>3</v>
      </c>
      <c r="AI34" s="129" t="s">
        <v>627</v>
      </c>
      <c r="AJ34" s="650" t="s">
        <v>2648</v>
      </c>
      <c r="AK34" s="261" t="s">
        <v>2648</v>
      </c>
      <c r="AL34" s="261"/>
      <c r="AM34" s="263"/>
    </row>
    <row r="35" spans="1:39" ht="13.5" customHeight="1">
      <c r="A35" s="492" t="s">
        <v>928</v>
      </c>
      <c r="B35" s="684">
        <v>129</v>
      </c>
      <c r="C35" s="82">
        <v>344</v>
      </c>
      <c r="D35" s="83">
        <v>354</v>
      </c>
      <c r="E35" s="83">
        <v>16</v>
      </c>
      <c r="F35" s="83">
        <v>16</v>
      </c>
      <c r="G35" s="84">
        <v>13</v>
      </c>
      <c r="H35" s="649">
        <v>164.6</v>
      </c>
      <c r="I35" s="126">
        <v>312</v>
      </c>
      <c r="J35" s="126">
        <v>286</v>
      </c>
      <c r="K35" s="126" t="s">
        <v>634</v>
      </c>
      <c r="L35" s="126">
        <v>112</v>
      </c>
      <c r="M35" s="127">
        <v>252</v>
      </c>
      <c r="N35" s="665">
        <v>2.05</v>
      </c>
      <c r="O35" s="619">
        <v>15.86</v>
      </c>
      <c r="P35" s="128" t="s">
        <v>984</v>
      </c>
      <c r="Q35" s="684">
        <v>129</v>
      </c>
      <c r="R35" s="126">
        <v>34880</v>
      </c>
      <c r="S35" s="126">
        <v>2028</v>
      </c>
      <c r="T35" s="126">
        <v>2269</v>
      </c>
      <c r="U35" s="619">
        <v>14.56</v>
      </c>
      <c r="V35" s="127">
        <v>58.09</v>
      </c>
      <c r="W35" s="126">
        <v>11840</v>
      </c>
      <c r="X35" s="126">
        <v>669.1</v>
      </c>
      <c r="Y35" s="126">
        <v>1024</v>
      </c>
      <c r="Z35" s="620">
        <v>8.48</v>
      </c>
      <c r="AA35" s="619">
        <v>63.23</v>
      </c>
      <c r="AB35" s="126">
        <v>158.8</v>
      </c>
      <c r="AC35" s="126">
        <v>3182</v>
      </c>
      <c r="AD35" s="262">
        <v>3</v>
      </c>
      <c r="AE35" s="126">
        <v>3</v>
      </c>
      <c r="AF35" s="127" t="s">
        <v>627</v>
      </c>
      <c r="AG35" s="126">
        <v>3</v>
      </c>
      <c r="AH35" s="126">
        <v>3</v>
      </c>
      <c r="AI35" s="129" t="s">
        <v>627</v>
      </c>
      <c r="AJ35" s="650" t="s">
        <v>2648</v>
      </c>
      <c r="AK35" s="261" t="s">
        <v>2648</v>
      </c>
      <c r="AL35" s="261"/>
      <c r="AM35" s="263"/>
    </row>
    <row r="36" spans="1:39" ht="13.5" customHeight="1">
      <c r="A36" s="492" t="s">
        <v>2825</v>
      </c>
      <c r="B36" s="684">
        <v>135</v>
      </c>
      <c r="C36" s="82">
        <v>350</v>
      </c>
      <c r="D36" s="83">
        <v>350</v>
      </c>
      <c r="E36" s="83">
        <v>12</v>
      </c>
      <c r="F36" s="83">
        <v>19</v>
      </c>
      <c r="G36" s="84">
        <v>13</v>
      </c>
      <c r="H36" s="649">
        <v>171.9</v>
      </c>
      <c r="I36" s="126">
        <v>312</v>
      </c>
      <c r="J36" s="126">
        <v>286</v>
      </c>
      <c r="K36" s="126" t="s">
        <v>634</v>
      </c>
      <c r="L36" s="126">
        <v>108</v>
      </c>
      <c r="M36" s="127">
        <v>248</v>
      </c>
      <c r="N36" s="665">
        <v>2.054</v>
      </c>
      <c r="O36" s="619">
        <v>15.22</v>
      </c>
      <c r="P36" s="128" t="s">
        <v>985</v>
      </c>
      <c r="Q36" s="684">
        <v>135</v>
      </c>
      <c r="R36" s="126">
        <v>39850</v>
      </c>
      <c r="S36" s="126">
        <v>2277</v>
      </c>
      <c r="T36" s="126">
        <v>2515</v>
      </c>
      <c r="U36" s="619">
        <v>15.23</v>
      </c>
      <c r="V36" s="127">
        <v>46.11</v>
      </c>
      <c r="W36" s="126">
        <v>13580</v>
      </c>
      <c r="X36" s="126">
        <v>776.2</v>
      </c>
      <c r="Y36" s="126">
        <v>1176</v>
      </c>
      <c r="Z36" s="620">
        <v>8.89</v>
      </c>
      <c r="AA36" s="619">
        <v>65.23</v>
      </c>
      <c r="AB36" s="126">
        <v>186.9</v>
      </c>
      <c r="AC36" s="126">
        <v>3719</v>
      </c>
      <c r="AD36" s="262">
        <v>1</v>
      </c>
      <c r="AE36" s="126">
        <v>3</v>
      </c>
      <c r="AF36" s="127" t="s">
        <v>627</v>
      </c>
      <c r="AG36" s="126">
        <v>1</v>
      </c>
      <c r="AH36" s="126">
        <v>3</v>
      </c>
      <c r="AI36" s="129" t="s">
        <v>627</v>
      </c>
      <c r="AJ36" s="650" t="s">
        <v>2648</v>
      </c>
      <c r="AK36" s="261" t="s">
        <v>2648</v>
      </c>
      <c r="AL36" s="261"/>
      <c r="AM36" s="263"/>
    </row>
    <row r="37" spans="1:39" ht="13.5" customHeight="1">
      <c r="A37" s="492" t="s">
        <v>2826</v>
      </c>
      <c r="B37" s="684">
        <v>154</v>
      </c>
      <c r="C37" s="82">
        <v>350</v>
      </c>
      <c r="D37" s="83">
        <v>357</v>
      </c>
      <c r="E37" s="83">
        <v>19</v>
      </c>
      <c r="F37" s="83">
        <v>19</v>
      </c>
      <c r="G37" s="84">
        <v>13</v>
      </c>
      <c r="H37" s="649">
        <v>196.4</v>
      </c>
      <c r="I37" s="126">
        <v>312</v>
      </c>
      <c r="J37" s="126">
        <v>286</v>
      </c>
      <c r="K37" s="126" t="s">
        <v>634</v>
      </c>
      <c r="L37" s="126">
        <v>116</v>
      </c>
      <c r="M37" s="127">
        <v>254</v>
      </c>
      <c r="N37" s="665">
        <v>2.068</v>
      </c>
      <c r="O37" s="619">
        <v>13.41</v>
      </c>
      <c r="P37" s="128" t="s">
        <v>986</v>
      </c>
      <c r="Q37" s="684">
        <v>154</v>
      </c>
      <c r="R37" s="126">
        <v>42350</v>
      </c>
      <c r="S37" s="126">
        <v>2420</v>
      </c>
      <c r="T37" s="126">
        <v>2730</v>
      </c>
      <c r="U37" s="619">
        <v>14.68</v>
      </c>
      <c r="V37" s="127">
        <v>69.28</v>
      </c>
      <c r="W37" s="126">
        <v>14430</v>
      </c>
      <c r="X37" s="126">
        <v>808.3</v>
      </c>
      <c r="Y37" s="126">
        <v>1241</v>
      </c>
      <c r="Z37" s="620">
        <v>8.57</v>
      </c>
      <c r="AA37" s="619">
        <v>72.23</v>
      </c>
      <c r="AB37" s="126">
        <v>264.8</v>
      </c>
      <c r="AC37" s="126">
        <v>3946</v>
      </c>
      <c r="AD37" s="262">
        <v>1</v>
      </c>
      <c r="AE37" s="126">
        <v>3</v>
      </c>
      <c r="AF37" s="127" t="s">
        <v>627</v>
      </c>
      <c r="AG37" s="126">
        <v>1</v>
      </c>
      <c r="AH37" s="126">
        <v>3</v>
      </c>
      <c r="AI37" s="129" t="s">
        <v>627</v>
      </c>
      <c r="AJ37" s="650" t="s">
        <v>2648</v>
      </c>
      <c r="AK37" s="261" t="s">
        <v>2648</v>
      </c>
      <c r="AL37" s="261"/>
      <c r="AM37" s="263"/>
    </row>
    <row r="38" spans="1:39" ht="13.5" customHeight="1">
      <c r="A38" s="492" t="s">
        <v>832</v>
      </c>
      <c r="B38" s="684">
        <v>105</v>
      </c>
      <c r="C38" s="82">
        <v>390</v>
      </c>
      <c r="D38" s="83">
        <v>300</v>
      </c>
      <c r="E38" s="83">
        <v>10</v>
      </c>
      <c r="F38" s="83">
        <v>16</v>
      </c>
      <c r="G38" s="84">
        <v>13</v>
      </c>
      <c r="H38" s="649">
        <v>133.2</v>
      </c>
      <c r="I38" s="126">
        <v>358</v>
      </c>
      <c r="J38" s="126">
        <v>332</v>
      </c>
      <c r="K38" s="126" t="s">
        <v>634</v>
      </c>
      <c r="L38" s="126">
        <v>110</v>
      </c>
      <c r="M38" s="127">
        <v>200</v>
      </c>
      <c r="N38" s="665">
        <v>1.938</v>
      </c>
      <c r="O38" s="619">
        <v>18.52</v>
      </c>
      <c r="P38" s="128" t="s">
        <v>987</v>
      </c>
      <c r="Q38" s="684">
        <v>105</v>
      </c>
      <c r="R38" s="126">
        <v>37860</v>
      </c>
      <c r="S38" s="126">
        <v>1942</v>
      </c>
      <c r="T38" s="126">
        <v>2141</v>
      </c>
      <c r="U38" s="619">
        <v>16.86</v>
      </c>
      <c r="V38" s="127">
        <v>43.01</v>
      </c>
      <c r="W38" s="126">
        <v>7204</v>
      </c>
      <c r="X38" s="126">
        <v>480.3</v>
      </c>
      <c r="Y38" s="126">
        <v>730.1</v>
      </c>
      <c r="Z38" s="620">
        <v>7.35</v>
      </c>
      <c r="AA38" s="619">
        <v>57.23</v>
      </c>
      <c r="AB38" s="617">
        <v>100</v>
      </c>
      <c r="AC38" s="126">
        <v>2518</v>
      </c>
      <c r="AD38" s="262">
        <v>1</v>
      </c>
      <c r="AE38" s="126">
        <v>3</v>
      </c>
      <c r="AF38" s="127" t="s">
        <v>627</v>
      </c>
      <c r="AG38" s="126">
        <v>2</v>
      </c>
      <c r="AH38" s="126">
        <v>3</v>
      </c>
      <c r="AI38" s="129" t="s">
        <v>627</v>
      </c>
      <c r="AJ38" s="650" t="s">
        <v>2648</v>
      </c>
      <c r="AK38" s="261" t="s">
        <v>2648</v>
      </c>
      <c r="AL38" s="261"/>
      <c r="AM38" s="263"/>
    </row>
    <row r="39" spans="1:39" ht="13.5" customHeight="1">
      <c r="A39" s="492" t="s">
        <v>833</v>
      </c>
      <c r="B39" s="684">
        <v>140</v>
      </c>
      <c r="C39" s="82">
        <v>388</v>
      </c>
      <c r="D39" s="83">
        <v>402</v>
      </c>
      <c r="E39" s="83">
        <v>15</v>
      </c>
      <c r="F39" s="83">
        <v>15</v>
      </c>
      <c r="G39" s="84">
        <v>22</v>
      </c>
      <c r="H39" s="649">
        <v>178.5</v>
      </c>
      <c r="I39" s="126">
        <v>358</v>
      </c>
      <c r="J39" s="126">
        <v>314</v>
      </c>
      <c r="K39" s="126" t="s">
        <v>634</v>
      </c>
      <c r="L39" s="126">
        <v>116</v>
      </c>
      <c r="M39" s="127">
        <v>300</v>
      </c>
      <c r="N39" s="665">
        <v>2.316</v>
      </c>
      <c r="O39" s="619">
        <v>16.53</v>
      </c>
      <c r="P39" s="128" t="s">
        <v>988</v>
      </c>
      <c r="Q39" s="684">
        <v>140</v>
      </c>
      <c r="R39" s="126">
        <v>48970</v>
      </c>
      <c r="S39" s="126">
        <v>2524</v>
      </c>
      <c r="T39" s="126">
        <v>2802</v>
      </c>
      <c r="U39" s="619">
        <v>16.56</v>
      </c>
      <c r="V39" s="620">
        <v>66.7</v>
      </c>
      <c r="W39" s="126">
        <v>16260</v>
      </c>
      <c r="X39" s="126">
        <v>808.9</v>
      </c>
      <c r="Y39" s="126">
        <v>1237</v>
      </c>
      <c r="Z39" s="620">
        <v>9.54</v>
      </c>
      <c r="AA39" s="619">
        <v>70.77</v>
      </c>
      <c r="AB39" s="126">
        <v>174.3</v>
      </c>
      <c r="AC39" s="126">
        <v>5649</v>
      </c>
      <c r="AD39" s="262">
        <v>3</v>
      </c>
      <c r="AE39" s="126">
        <v>4</v>
      </c>
      <c r="AF39" s="127" t="s">
        <v>627</v>
      </c>
      <c r="AG39" s="126">
        <v>3</v>
      </c>
      <c r="AH39" s="126">
        <v>4</v>
      </c>
      <c r="AI39" s="129" t="s">
        <v>627</v>
      </c>
      <c r="AJ39" s="650" t="s">
        <v>2648</v>
      </c>
      <c r="AK39" s="261" t="s">
        <v>2648</v>
      </c>
      <c r="AL39" s="261"/>
      <c r="AM39" s="263"/>
    </row>
    <row r="40" spans="1:39" ht="13.5" customHeight="1">
      <c r="A40" s="492" t="s">
        <v>834</v>
      </c>
      <c r="B40" s="684">
        <v>147</v>
      </c>
      <c r="C40" s="82">
        <v>394</v>
      </c>
      <c r="D40" s="83">
        <v>398</v>
      </c>
      <c r="E40" s="83">
        <v>11</v>
      </c>
      <c r="F40" s="83">
        <v>18</v>
      </c>
      <c r="G40" s="84">
        <v>22</v>
      </c>
      <c r="H40" s="649">
        <v>186.8</v>
      </c>
      <c r="I40" s="126">
        <v>358</v>
      </c>
      <c r="J40" s="126">
        <v>314</v>
      </c>
      <c r="K40" s="126" t="s">
        <v>634</v>
      </c>
      <c r="L40" s="126">
        <v>110</v>
      </c>
      <c r="M40" s="127">
        <v>298</v>
      </c>
      <c r="N40" s="665">
        <v>2.32</v>
      </c>
      <c r="O40" s="619">
        <v>15.82</v>
      </c>
      <c r="P40" s="128" t="s">
        <v>989</v>
      </c>
      <c r="Q40" s="684">
        <v>147</v>
      </c>
      <c r="R40" s="126">
        <v>56150</v>
      </c>
      <c r="S40" s="126">
        <v>2850</v>
      </c>
      <c r="T40" s="126">
        <v>3118</v>
      </c>
      <c r="U40" s="619">
        <v>17.34</v>
      </c>
      <c r="V40" s="127">
        <v>53.43</v>
      </c>
      <c r="W40" s="126">
        <v>18920</v>
      </c>
      <c r="X40" s="126">
        <v>950.9</v>
      </c>
      <c r="Y40" s="126">
        <v>1441</v>
      </c>
      <c r="Z40" s="620">
        <v>10.06</v>
      </c>
      <c r="AA40" s="619">
        <v>72.77</v>
      </c>
      <c r="AB40" s="126">
        <v>193.4</v>
      </c>
      <c r="AC40" s="126">
        <v>6685</v>
      </c>
      <c r="AD40" s="262">
        <v>3</v>
      </c>
      <c r="AE40" s="126">
        <v>3</v>
      </c>
      <c r="AF40" s="127" t="s">
        <v>627</v>
      </c>
      <c r="AG40" s="126">
        <v>3</v>
      </c>
      <c r="AH40" s="126">
        <v>3</v>
      </c>
      <c r="AI40" s="129" t="s">
        <v>627</v>
      </c>
      <c r="AJ40" s="650" t="s">
        <v>2648</v>
      </c>
      <c r="AK40" s="261" t="s">
        <v>2648</v>
      </c>
      <c r="AL40" s="261"/>
      <c r="AM40" s="263"/>
    </row>
    <row r="41" spans="1:39" ht="13.5" customHeight="1">
      <c r="A41" s="492" t="s">
        <v>835</v>
      </c>
      <c r="B41" s="684">
        <v>168</v>
      </c>
      <c r="C41" s="82">
        <v>394</v>
      </c>
      <c r="D41" s="83">
        <v>405</v>
      </c>
      <c r="E41" s="83">
        <v>18</v>
      </c>
      <c r="F41" s="83">
        <v>18</v>
      </c>
      <c r="G41" s="84">
        <v>22</v>
      </c>
      <c r="H41" s="649">
        <v>214.4</v>
      </c>
      <c r="I41" s="126">
        <v>358</v>
      </c>
      <c r="J41" s="126">
        <v>314</v>
      </c>
      <c r="K41" s="126" t="s">
        <v>634</v>
      </c>
      <c r="L41" s="126">
        <v>118</v>
      </c>
      <c r="M41" s="127">
        <v>302</v>
      </c>
      <c r="N41" s="665">
        <v>2.334</v>
      </c>
      <c r="O41" s="619">
        <v>13.87</v>
      </c>
      <c r="P41" s="128" t="s">
        <v>990</v>
      </c>
      <c r="Q41" s="684">
        <v>168</v>
      </c>
      <c r="R41" s="126">
        <v>59710</v>
      </c>
      <c r="S41" s="126">
        <v>3031</v>
      </c>
      <c r="T41" s="126">
        <v>3390</v>
      </c>
      <c r="U41" s="619">
        <v>16.69</v>
      </c>
      <c r="V41" s="127">
        <v>79.75</v>
      </c>
      <c r="W41" s="126">
        <v>19960</v>
      </c>
      <c r="X41" s="126">
        <v>985.4</v>
      </c>
      <c r="Y41" s="126">
        <v>1511</v>
      </c>
      <c r="Z41" s="620">
        <v>9.65</v>
      </c>
      <c r="AA41" s="619">
        <v>79.77</v>
      </c>
      <c r="AB41" s="617">
        <v>290</v>
      </c>
      <c r="AC41" s="126">
        <v>7044</v>
      </c>
      <c r="AD41" s="262">
        <v>3</v>
      </c>
      <c r="AE41" s="126">
        <v>3</v>
      </c>
      <c r="AF41" s="127" t="s">
        <v>627</v>
      </c>
      <c r="AG41" s="126">
        <v>3</v>
      </c>
      <c r="AH41" s="126">
        <v>3</v>
      </c>
      <c r="AI41" s="129" t="s">
        <v>627</v>
      </c>
      <c r="AJ41" s="650" t="s">
        <v>2648</v>
      </c>
      <c r="AK41" s="261" t="s">
        <v>2648</v>
      </c>
      <c r="AL41" s="261"/>
      <c r="AM41" s="263"/>
    </row>
    <row r="42" spans="1:39" ht="13.5" customHeight="1">
      <c r="A42" s="492" t="s">
        <v>836</v>
      </c>
      <c r="B42" s="684">
        <v>172</v>
      </c>
      <c r="C42" s="82">
        <v>400</v>
      </c>
      <c r="D42" s="83">
        <v>400</v>
      </c>
      <c r="E42" s="83">
        <v>13</v>
      </c>
      <c r="F42" s="83">
        <v>21</v>
      </c>
      <c r="G42" s="84">
        <v>22</v>
      </c>
      <c r="H42" s="649">
        <v>218.7</v>
      </c>
      <c r="I42" s="126">
        <v>358</v>
      </c>
      <c r="J42" s="126">
        <v>314</v>
      </c>
      <c r="K42" s="126" t="s">
        <v>634</v>
      </c>
      <c r="L42" s="126">
        <v>114</v>
      </c>
      <c r="M42" s="127">
        <v>298</v>
      </c>
      <c r="N42" s="665">
        <v>2.336</v>
      </c>
      <c r="O42" s="619">
        <v>13.61</v>
      </c>
      <c r="P42" s="128" t="s">
        <v>991</v>
      </c>
      <c r="Q42" s="684">
        <v>172</v>
      </c>
      <c r="R42" s="126">
        <v>66620</v>
      </c>
      <c r="S42" s="126">
        <v>3331</v>
      </c>
      <c r="T42" s="126">
        <v>3672</v>
      </c>
      <c r="U42" s="619">
        <v>17.45</v>
      </c>
      <c r="V42" s="127">
        <v>62.66</v>
      </c>
      <c r="W42" s="126">
        <v>22410</v>
      </c>
      <c r="X42" s="126">
        <v>1121</v>
      </c>
      <c r="Y42" s="126">
        <v>1700</v>
      </c>
      <c r="Z42" s="620">
        <v>10.12</v>
      </c>
      <c r="AA42" s="619">
        <v>80.77</v>
      </c>
      <c r="AB42" s="126">
        <v>303.9</v>
      </c>
      <c r="AC42" s="126">
        <v>8044</v>
      </c>
      <c r="AD42" s="262">
        <v>1</v>
      </c>
      <c r="AE42" s="126">
        <v>3</v>
      </c>
      <c r="AF42" s="127" t="s">
        <v>627</v>
      </c>
      <c r="AG42" s="126">
        <v>1</v>
      </c>
      <c r="AH42" s="126">
        <v>3</v>
      </c>
      <c r="AI42" s="129" t="s">
        <v>627</v>
      </c>
      <c r="AJ42" s="650" t="s">
        <v>2648</v>
      </c>
      <c r="AK42" s="261" t="s">
        <v>2648</v>
      </c>
      <c r="AL42" s="261"/>
      <c r="AM42" s="263"/>
    </row>
    <row r="43" spans="1:39" ht="13.5" customHeight="1">
      <c r="A43" s="492" t="s">
        <v>2101</v>
      </c>
      <c r="B43" s="684">
        <v>197</v>
      </c>
      <c r="C43" s="82">
        <v>400</v>
      </c>
      <c r="D43" s="83">
        <v>408</v>
      </c>
      <c r="E43" s="83">
        <v>21</v>
      </c>
      <c r="F43" s="83">
        <v>21</v>
      </c>
      <c r="G43" s="84">
        <v>22</v>
      </c>
      <c r="H43" s="649">
        <v>250.7</v>
      </c>
      <c r="I43" s="126">
        <v>358</v>
      </c>
      <c r="J43" s="126">
        <v>314</v>
      </c>
      <c r="K43" s="126" t="s">
        <v>634</v>
      </c>
      <c r="L43" s="126">
        <v>122</v>
      </c>
      <c r="M43" s="127">
        <v>306</v>
      </c>
      <c r="N43" s="665">
        <v>2.352</v>
      </c>
      <c r="O43" s="619">
        <v>11.95</v>
      </c>
      <c r="P43" s="128" t="s">
        <v>2636</v>
      </c>
      <c r="Q43" s="684">
        <v>197</v>
      </c>
      <c r="R43" s="126">
        <v>70890</v>
      </c>
      <c r="S43" s="126">
        <v>3544</v>
      </c>
      <c r="T43" s="126">
        <v>3992</v>
      </c>
      <c r="U43" s="619">
        <v>16.82</v>
      </c>
      <c r="V43" s="127">
        <v>92.98</v>
      </c>
      <c r="W43" s="126">
        <v>23810</v>
      </c>
      <c r="X43" s="126">
        <v>1167</v>
      </c>
      <c r="Y43" s="126">
        <v>1794</v>
      </c>
      <c r="Z43" s="620">
        <v>9.75</v>
      </c>
      <c r="AA43" s="619">
        <v>88.77</v>
      </c>
      <c r="AB43" s="126">
        <v>450.4</v>
      </c>
      <c r="AC43" s="126">
        <v>8536</v>
      </c>
      <c r="AD43" s="262">
        <v>1</v>
      </c>
      <c r="AE43" s="126">
        <v>3</v>
      </c>
      <c r="AF43" s="127" t="s">
        <v>627</v>
      </c>
      <c r="AG43" s="126">
        <v>1</v>
      </c>
      <c r="AH43" s="126">
        <v>3</v>
      </c>
      <c r="AI43" s="129" t="s">
        <v>627</v>
      </c>
      <c r="AJ43" s="650" t="s">
        <v>2648</v>
      </c>
      <c r="AK43" s="261" t="s">
        <v>2648</v>
      </c>
      <c r="AL43" s="261"/>
      <c r="AM43" s="263"/>
    </row>
    <row r="44" spans="1:39" ht="13.5" customHeight="1">
      <c r="A44" s="492" t="s">
        <v>2102</v>
      </c>
      <c r="B44" s="684">
        <v>232</v>
      </c>
      <c r="C44" s="82">
        <v>414</v>
      </c>
      <c r="D44" s="83">
        <v>405</v>
      </c>
      <c r="E44" s="83">
        <v>18</v>
      </c>
      <c r="F44" s="83">
        <v>28</v>
      </c>
      <c r="G44" s="84">
        <v>22</v>
      </c>
      <c r="H44" s="649">
        <v>295.4</v>
      </c>
      <c r="I44" s="126">
        <v>358</v>
      </c>
      <c r="J44" s="126">
        <v>314</v>
      </c>
      <c r="K44" s="126" t="s">
        <v>634</v>
      </c>
      <c r="L44" s="126">
        <v>118</v>
      </c>
      <c r="M44" s="127">
        <v>302</v>
      </c>
      <c r="N44" s="665">
        <v>2.374</v>
      </c>
      <c r="O44" s="619">
        <v>10.24</v>
      </c>
      <c r="P44" s="128" t="s">
        <v>2637</v>
      </c>
      <c r="Q44" s="684">
        <v>232</v>
      </c>
      <c r="R44" s="126">
        <v>92770</v>
      </c>
      <c r="S44" s="126">
        <v>4482</v>
      </c>
      <c r="T44" s="126">
        <v>5026</v>
      </c>
      <c r="U44" s="619">
        <v>17.72</v>
      </c>
      <c r="V44" s="127">
        <v>85.95</v>
      </c>
      <c r="W44" s="126">
        <v>31030</v>
      </c>
      <c r="X44" s="126">
        <v>1532</v>
      </c>
      <c r="Y44" s="126">
        <v>2331</v>
      </c>
      <c r="Z44" s="620">
        <v>10.25</v>
      </c>
      <c r="AA44" s="619">
        <v>99.77</v>
      </c>
      <c r="AB44" s="126">
        <v>720.5</v>
      </c>
      <c r="AC44" s="126">
        <v>11550</v>
      </c>
      <c r="AD44" s="262">
        <v>1</v>
      </c>
      <c r="AE44" s="126">
        <v>1</v>
      </c>
      <c r="AF44" s="127" t="s">
        <v>627</v>
      </c>
      <c r="AG44" s="126">
        <v>1</v>
      </c>
      <c r="AH44" s="126">
        <v>1</v>
      </c>
      <c r="AI44" s="129" t="s">
        <v>627</v>
      </c>
      <c r="AJ44" s="650" t="s">
        <v>2648</v>
      </c>
      <c r="AK44" s="261" t="s">
        <v>2648</v>
      </c>
      <c r="AL44" s="261"/>
      <c r="AM44" s="263"/>
    </row>
    <row r="45" spans="1:39" ht="13.5" customHeight="1">
      <c r="A45" s="492" t="s">
        <v>2103</v>
      </c>
      <c r="B45" s="684">
        <v>283</v>
      </c>
      <c r="C45" s="82">
        <v>428</v>
      </c>
      <c r="D45" s="83">
        <v>407</v>
      </c>
      <c r="E45" s="83">
        <v>20</v>
      </c>
      <c r="F45" s="83">
        <v>35</v>
      </c>
      <c r="G45" s="84">
        <v>22</v>
      </c>
      <c r="H45" s="649">
        <v>360.7</v>
      </c>
      <c r="I45" s="126">
        <v>358</v>
      </c>
      <c r="J45" s="126">
        <v>314</v>
      </c>
      <c r="K45" s="126" t="s">
        <v>634</v>
      </c>
      <c r="L45" s="126">
        <v>120</v>
      </c>
      <c r="M45" s="127">
        <v>304</v>
      </c>
      <c r="N45" s="665">
        <v>2.406</v>
      </c>
      <c r="O45" s="619">
        <v>8.5</v>
      </c>
      <c r="P45" s="128" t="s">
        <v>2638</v>
      </c>
      <c r="Q45" s="684">
        <v>283</v>
      </c>
      <c r="R45" s="126">
        <v>119200</v>
      </c>
      <c r="S45" s="126">
        <v>5570</v>
      </c>
      <c r="T45" s="126">
        <v>6311</v>
      </c>
      <c r="U45" s="619">
        <v>18.18</v>
      </c>
      <c r="V45" s="127">
        <v>98.15</v>
      </c>
      <c r="W45" s="126">
        <v>39360</v>
      </c>
      <c r="X45" s="126">
        <v>1934</v>
      </c>
      <c r="Y45" s="126">
        <v>2941</v>
      </c>
      <c r="Z45" s="620">
        <v>10.45</v>
      </c>
      <c r="AA45" s="617">
        <v>115.8</v>
      </c>
      <c r="AB45" s="126">
        <v>1321</v>
      </c>
      <c r="AC45" s="126">
        <v>15190</v>
      </c>
      <c r="AD45" s="262">
        <v>1</v>
      </c>
      <c r="AE45" s="126">
        <v>1</v>
      </c>
      <c r="AF45" s="127" t="s">
        <v>627</v>
      </c>
      <c r="AG45" s="126">
        <v>1</v>
      </c>
      <c r="AH45" s="126">
        <v>1</v>
      </c>
      <c r="AI45" s="129" t="s">
        <v>627</v>
      </c>
      <c r="AJ45" s="650" t="s">
        <v>2648</v>
      </c>
      <c r="AK45" s="261" t="s">
        <v>2648</v>
      </c>
      <c r="AL45" s="261"/>
      <c r="AM45" s="263"/>
    </row>
    <row r="46" spans="1:39" ht="13.5" customHeight="1">
      <c r="A46" s="492" t="s">
        <v>2104</v>
      </c>
      <c r="B46" s="684">
        <v>415</v>
      </c>
      <c r="C46" s="82">
        <v>458</v>
      </c>
      <c r="D46" s="83">
        <v>417</v>
      </c>
      <c r="E46" s="83">
        <v>30</v>
      </c>
      <c r="F46" s="83">
        <v>50</v>
      </c>
      <c r="G46" s="84">
        <v>22</v>
      </c>
      <c r="H46" s="649">
        <v>528.6</v>
      </c>
      <c r="I46" s="126">
        <v>358</v>
      </c>
      <c r="J46" s="126">
        <v>314</v>
      </c>
      <c r="K46" s="126" t="s">
        <v>634</v>
      </c>
      <c r="L46" s="126">
        <v>130</v>
      </c>
      <c r="M46" s="127">
        <v>316</v>
      </c>
      <c r="N46" s="665">
        <v>2.486</v>
      </c>
      <c r="O46" s="619">
        <v>5.99</v>
      </c>
      <c r="P46" s="128" t="s">
        <v>2623</v>
      </c>
      <c r="Q46" s="684">
        <v>415</v>
      </c>
      <c r="R46" s="126">
        <v>187100</v>
      </c>
      <c r="S46" s="126">
        <v>8172</v>
      </c>
      <c r="T46" s="126">
        <v>9540</v>
      </c>
      <c r="U46" s="619">
        <v>18.82</v>
      </c>
      <c r="V46" s="127">
        <v>148.6</v>
      </c>
      <c r="W46" s="126">
        <v>60520</v>
      </c>
      <c r="X46" s="126">
        <v>2903</v>
      </c>
      <c r="Y46" s="126">
        <v>4436</v>
      </c>
      <c r="Z46" s="620">
        <v>10.7</v>
      </c>
      <c r="AA46" s="617">
        <v>155.8</v>
      </c>
      <c r="AB46" s="126">
        <v>3929</v>
      </c>
      <c r="AC46" s="126">
        <v>25150</v>
      </c>
      <c r="AD46" s="262">
        <v>1</v>
      </c>
      <c r="AE46" s="126">
        <v>1</v>
      </c>
      <c r="AF46" s="127" t="s">
        <v>627</v>
      </c>
      <c r="AG46" s="126">
        <v>1</v>
      </c>
      <c r="AH46" s="126">
        <v>1</v>
      </c>
      <c r="AI46" s="129" t="s">
        <v>627</v>
      </c>
      <c r="AJ46" s="650" t="s">
        <v>2648</v>
      </c>
      <c r="AK46" s="261" t="s">
        <v>2648</v>
      </c>
      <c r="AL46" s="261"/>
      <c r="AM46" s="263"/>
    </row>
    <row r="47" spans="1:39" ht="13.5" customHeight="1">
      <c r="A47" s="492" t="s">
        <v>2810</v>
      </c>
      <c r="B47" s="649">
        <v>77.9</v>
      </c>
      <c r="C47" s="82">
        <v>496</v>
      </c>
      <c r="D47" s="83">
        <v>199</v>
      </c>
      <c r="E47" s="83">
        <v>9</v>
      </c>
      <c r="F47" s="83">
        <v>14</v>
      </c>
      <c r="G47" s="84">
        <v>13</v>
      </c>
      <c r="H47" s="655">
        <v>99.29</v>
      </c>
      <c r="I47" s="126">
        <v>468</v>
      </c>
      <c r="J47" s="126">
        <v>442</v>
      </c>
      <c r="K47" s="126" t="s">
        <v>633</v>
      </c>
      <c r="L47" s="126">
        <v>100</v>
      </c>
      <c r="M47" s="127">
        <v>110</v>
      </c>
      <c r="N47" s="665">
        <v>1.748</v>
      </c>
      <c r="O47" s="619">
        <v>22.42</v>
      </c>
      <c r="P47" s="128" t="s">
        <v>2624</v>
      </c>
      <c r="Q47" s="649">
        <v>77.9</v>
      </c>
      <c r="R47" s="126">
        <v>40830</v>
      </c>
      <c r="S47" s="126">
        <v>1647</v>
      </c>
      <c r="T47" s="126">
        <v>1869</v>
      </c>
      <c r="U47" s="619">
        <v>20.28</v>
      </c>
      <c r="V47" s="127">
        <v>48.47</v>
      </c>
      <c r="W47" s="126">
        <v>1843</v>
      </c>
      <c r="X47" s="126">
        <v>185.2</v>
      </c>
      <c r="Y47" s="126">
        <v>287.8</v>
      </c>
      <c r="Z47" s="620">
        <v>4.31</v>
      </c>
      <c r="AA47" s="619">
        <v>52.23</v>
      </c>
      <c r="AB47" s="126">
        <v>52.89</v>
      </c>
      <c r="AC47" s="126">
        <v>1068</v>
      </c>
      <c r="AD47" s="262">
        <v>1</v>
      </c>
      <c r="AE47" s="126">
        <v>1</v>
      </c>
      <c r="AF47" s="127" t="s">
        <v>627</v>
      </c>
      <c r="AG47" s="126">
        <v>4</v>
      </c>
      <c r="AH47" s="126">
        <v>4</v>
      </c>
      <c r="AI47" s="129" t="s">
        <v>627</v>
      </c>
      <c r="AJ47" s="650" t="s">
        <v>2648</v>
      </c>
      <c r="AK47" s="261" t="s">
        <v>2648</v>
      </c>
      <c r="AL47" s="261"/>
      <c r="AM47" s="263"/>
    </row>
    <row r="48" spans="1:39" ht="13.5" customHeight="1">
      <c r="A48" s="492" t="s">
        <v>2811</v>
      </c>
      <c r="B48" s="649">
        <v>88.2</v>
      </c>
      <c r="C48" s="82">
        <v>500</v>
      </c>
      <c r="D48" s="83">
        <v>200</v>
      </c>
      <c r="E48" s="83">
        <v>10</v>
      </c>
      <c r="F48" s="83">
        <v>16</v>
      </c>
      <c r="G48" s="84">
        <v>13</v>
      </c>
      <c r="H48" s="649">
        <v>112.2</v>
      </c>
      <c r="I48" s="126">
        <v>468</v>
      </c>
      <c r="J48" s="126">
        <v>442</v>
      </c>
      <c r="K48" s="126" t="s">
        <v>633</v>
      </c>
      <c r="L48" s="126">
        <v>102</v>
      </c>
      <c r="M48" s="127">
        <v>112</v>
      </c>
      <c r="N48" s="665">
        <v>1.758</v>
      </c>
      <c r="O48" s="619">
        <v>19.95</v>
      </c>
      <c r="P48" s="128" t="s">
        <v>2625</v>
      </c>
      <c r="Q48" s="649">
        <v>88.2</v>
      </c>
      <c r="R48" s="126">
        <v>46810</v>
      </c>
      <c r="S48" s="126">
        <v>1872</v>
      </c>
      <c r="T48" s="126">
        <v>2130</v>
      </c>
      <c r="U48" s="619">
        <v>20.42</v>
      </c>
      <c r="V48" s="127">
        <v>54.01</v>
      </c>
      <c r="W48" s="126">
        <v>2138</v>
      </c>
      <c r="X48" s="126">
        <v>213.8</v>
      </c>
      <c r="Y48" s="126">
        <v>332.8</v>
      </c>
      <c r="Z48" s="620">
        <v>4.36</v>
      </c>
      <c r="AA48" s="619">
        <v>57.23</v>
      </c>
      <c r="AB48" s="619">
        <v>76.4</v>
      </c>
      <c r="AC48" s="126">
        <v>1249</v>
      </c>
      <c r="AD48" s="262">
        <v>1</v>
      </c>
      <c r="AE48" s="126">
        <v>1</v>
      </c>
      <c r="AF48" s="127" t="s">
        <v>627</v>
      </c>
      <c r="AG48" s="126">
        <v>4</v>
      </c>
      <c r="AH48" s="126">
        <v>4</v>
      </c>
      <c r="AI48" s="129" t="s">
        <v>627</v>
      </c>
      <c r="AJ48" s="650" t="s">
        <v>2648</v>
      </c>
      <c r="AK48" s="261" t="s">
        <v>2648</v>
      </c>
      <c r="AL48" s="261"/>
      <c r="AM48" s="263"/>
    </row>
    <row r="49" spans="1:39" ht="13.5" customHeight="1">
      <c r="A49" s="492" t="s">
        <v>2812</v>
      </c>
      <c r="B49" s="684">
        <v>102</v>
      </c>
      <c r="C49" s="82">
        <v>506</v>
      </c>
      <c r="D49" s="83">
        <v>201</v>
      </c>
      <c r="E49" s="83">
        <v>11</v>
      </c>
      <c r="F49" s="83">
        <v>19</v>
      </c>
      <c r="G49" s="84">
        <v>13</v>
      </c>
      <c r="H49" s="649">
        <v>129.3</v>
      </c>
      <c r="I49" s="126">
        <v>468</v>
      </c>
      <c r="J49" s="126">
        <v>442</v>
      </c>
      <c r="K49" s="126" t="s">
        <v>633</v>
      </c>
      <c r="L49" s="126">
        <v>102</v>
      </c>
      <c r="M49" s="127">
        <v>112</v>
      </c>
      <c r="N49" s="665">
        <v>1.772</v>
      </c>
      <c r="O49" s="619">
        <v>17.45</v>
      </c>
      <c r="P49" s="128" t="s">
        <v>2626</v>
      </c>
      <c r="Q49" s="684">
        <v>102</v>
      </c>
      <c r="R49" s="126">
        <v>55480</v>
      </c>
      <c r="S49" s="126">
        <v>2193</v>
      </c>
      <c r="T49" s="126">
        <v>2496</v>
      </c>
      <c r="U49" s="619">
        <v>20.71</v>
      </c>
      <c r="V49" s="127">
        <v>59.96</v>
      </c>
      <c r="W49" s="126">
        <v>2578</v>
      </c>
      <c r="X49" s="126">
        <v>256.5</v>
      </c>
      <c r="Y49" s="126">
        <v>399.2</v>
      </c>
      <c r="Z49" s="620">
        <v>4.46</v>
      </c>
      <c r="AA49" s="619">
        <v>64.23</v>
      </c>
      <c r="AB49" s="126">
        <v>119.6</v>
      </c>
      <c r="AC49" s="126">
        <v>1525</v>
      </c>
      <c r="AD49" s="262">
        <v>1</v>
      </c>
      <c r="AE49" s="126">
        <v>1</v>
      </c>
      <c r="AF49" s="127" t="s">
        <v>627</v>
      </c>
      <c r="AG49" s="126">
        <v>3</v>
      </c>
      <c r="AH49" s="126">
        <v>4</v>
      </c>
      <c r="AI49" s="129" t="s">
        <v>627</v>
      </c>
      <c r="AJ49" s="650" t="s">
        <v>2648</v>
      </c>
      <c r="AK49" s="261" t="s">
        <v>2648</v>
      </c>
      <c r="AL49" s="261"/>
      <c r="AM49" s="263"/>
    </row>
    <row r="50" spans="1:39" ht="13.5" customHeight="1">
      <c r="A50" s="492" t="s">
        <v>2813</v>
      </c>
      <c r="B50" s="684">
        <v>111</v>
      </c>
      <c r="C50" s="82">
        <v>482</v>
      </c>
      <c r="D50" s="83">
        <v>300</v>
      </c>
      <c r="E50" s="83">
        <v>11</v>
      </c>
      <c r="F50" s="83">
        <v>15</v>
      </c>
      <c r="G50" s="84">
        <v>13</v>
      </c>
      <c r="H50" s="649">
        <v>141.2</v>
      </c>
      <c r="I50" s="126">
        <v>452</v>
      </c>
      <c r="J50" s="126">
        <v>426</v>
      </c>
      <c r="K50" s="126" t="s">
        <v>634</v>
      </c>
      <c r="L50" s="126">
        <v>118</v>
      </c>
      <c r="M50" s="127">
        <v>200</v>
      </c>
      <c r="N50" s="665">
        <v>2.12</v>
      </c>
      <c r="O50" s="619">
        <v>19.13</v>
      </c>
      <c r="P50" s="128" t="s">
        <v>2521</v>
      </c>
      <c r="Q50" s="684">
        <v>111</v>
      </c>
      <c r="R50" s="126">
        <v>58270</v>
      </c>
      <c r="S50" s="126">
        <v>2418</v>
      </c>
      <c r="T50" s="126">
        <v>2696</v>
      </c>
      <c r="U50" s="619">
        <v>20.32</v>
      </c>
      <c r="V50" s="127">
        <v>56.72</v>
      </c>
      <c r="W50" s="126">
        <v>6756</v>
      </c>
      <c r="X50" s="126">
        <v>450.4</v>
      </c>
      <c r="Y50" s="126">
        <v>689.9</v>
      </c>
      <c r="Z50" s="620">
        <v>6.92</v>
      </c>
      <c r="AA50" s="619">
        <v>56.23</v>
      </c>
      <c r="AB50" s="126">
        <v>95.52</v>
      </c>
      <c r="AC50" s="126">
        <v>3680</v>
      </c>
      <c r="AD50" s="262">
        <v>1</v>
      </c>
      <c r="AE50" s="126">
        <v>3</v>
      </c>
      <c r="AF50" s="127" t="s">
        <v>627</v>
      </c>
      <c r="AG50" s="126">
        <v>3</v>
      </c>
      <c r="AH50" s="126">
        <v>4</v>
      </c>
      <c r="AI50" s="129" t="s">
        <v>627</v>
      </c>
      <c r="AJ50" s="650" t="s">
        <v>2648</v>
      </c>
      <c r="AK50" s="261" t="s">
        <v>2648</v>
      </c>
      <c r="AL50" s="261"/>
      <c r="AM50" s="263"/>
    </row>
    <row r="51" spans="1:39" ht="13.5" customHeight="1">
      <c r="A51" s="492" t="s">
        <v>2814</v>
      </c>
      <c r="B51" s="684">
        <v>125</v>
      </c>
      <c r="C51" s="82">
        <v>488</v>
      </c>
      <c r="D51" s="83">
        <v>300</v>
      </c>
      <c r="E51" s="83">
        <v>11</v>
      </c>
      <c r="F51" s="83">
        <v>18</v>
      </c>
      <c r="G51" s="84">
        <v>13</v>
      </c>
      <c r="H51" s="649">
        <v>159.2</v>
      </c>
      <c r="I51" s="126">
        <v>452</v>
      </c>
      <c r="J51" s="126">
        <v>426</v>
      </c>
      <c r="K51" s="126" t="s">
        <v>634</v>
      </c>
      <c r="L51" s="126">
        <v>118</v>
      </c>
      <c r="M51" s="127">
        <v>200</v>
      </c>
      <c r="N51" s="665">
        <v>2.132</v>
      </c>
      <c r="O51" s="619">
        <v>17.06</v>
      </c>
      <c r="P51" s="128" t="s">
        <v>2522</v>
      </c>
      <c r="Q51" s="684">
        <v>125</v>
      </c>
      <c r="R51" s="126">
        <v>68860</v>
      </c>
      <c r="S51" s="126">
        <v>2822</v>
      </c>
      <c r="T51" s="126">
        <v>3132</v>
      </c>
      <c r="U51" s="619">
        <v>20.8</v>
      </c>
      <c r="V51" s="127">
        <v>57.83</v>
      </c>
      <c r="W51" s="126">
        <v>8106</v>
      </c>
      <c r="X51" s="126">
        <v>540.4</v>
      </c>
      <c r="Y51" s="126">
        <v>824.9</v>
      </c>
      <c r="Z51" s="620">
        <v>7.14</v>
      </c>
      <c r="AA51" s="619">
        <v>62.23</v>
      </c>
      <c r="AB51" s="617">
        <v>144</v>
      </c>
      <c r="AC51" s="126">
        <v>4473</v>
      </c>
      <c r="AD51" s="262">
        <v>1</v>
      </c>
      <c r="AE51" s="126">
        <v>2</v>
      </c>
      <c r="AF51" s="127" t="s">
        <v>627</v>
      </c>
      <c r="AG51" s="126">
        <v>3</v>
      </c>
      <c r="AH51" s="126">
        <v>4</v>
      </c>
      <c r="AI51" s="129" t="s">
        <v>627</v>
      </c>
      <c r="AJ51" s="650" t="s">
        <v>2648</v>
      </c>
      <c r="AK51" s="261" t="s">
        <v>2648</v>
      </c>
      <c r="AL51" s="261"/>
      <c r="AM51" s="263"/>
    </row>
    <row r="52" spans="1:39" ht="13.5" customHeight="1">
      <c r="A52" s="492" t="s">
        <v>2815</v>
      </c>
      <c r="B52" s="684">
        <v>133</v>
      </c>
      <c r="C52" s="82">
        <v>582</v>
      </c>
      <c r="D52" s="83">
        <v>300</v>
      </c>
      <c r="E52" s="83">
        <v>12</v>
      </c>
      <c r="F52" s="83">
        <v>17</v>
      </c>
      <c r="G52" s="84">
        <v>13</v>
      </c>
      <c r="H52" s="649">
        <v>169.2</v>
      </c>
      <c r="I52" s="126">
        <v>548</v>
      </c>
      <c r="J52" s="126">
        <v>522</v>
      </c>
      <c r="K52" s="126" t="s">
        <v>634</v>
      </c>
      <c r="L52" s="126">
        <v>124</v>
      </c>
      <c r="M52" s="127">
        <v>200</v>
      </c>
      <c r="N52" s="665">
        <v>2.318</v>
      </c>
      <c r="O52" s="619">
        <v>17.45</v>
      </c>
      <c r="P52" s="128" t="s">
        <v>2523</v>
      </c>
      <c r="Q52" s="684">
        <v>133</v>
      </c>
      <c r="R52" s="126">
        <v>98950</v>
      </c>
      <c r="S52" s="126">
        <v>3400</v>
      </c>
      <c r="T52" s="126">
        <v>3822</v>
      </c>
      <c r="U52" s="619">
        <v>24.18</v>
      </c>
      <c r="V52" s="127">
        <v>73.67</v>
      </c>
      <c r="W52" s="126">
        <v>7659</v>
      </c>
      <c r="X52" s="126">
        <v>510.6</v>
      </c>
      <c r="Y52" s="617">
        <v>786</v>
      </c>
      <c r="Z52" s="620">
        <v>6.73</v>
      </c>
      <c r="AA52" s="619">
        <v>61.23</v>
      </c>
      <c r="AB52" s="126">
        <v>139.3</v>
      </c>
      <c r="AC52" s="126">
        <v>6105</v>
      </c>
      <c r="AD52" s="262">
        <v>1</v>
      </c>
      <c r="AE52" s="126">
        <v>2</v>
      </c>
      <c r="AF52" s="127" t="s">
        <v>627</v>
      </c>
      <c r="AG52" s="126">
        <v>4</v>
      </c>
      <c r="AH52" s="126">
        <v>4</v>
      </c>
      <c r="AI52" s="129" t="s">
        <v>627</v>
      </c>
      <c r="AJ52" s="650" t="s">
        <v>2648</v>
      </c>
      <c r="AK52" s="261" t="s">
        <v>2648</v>
      </c>
      <c r="AL52" s="261"/>
      <c r="AM52" s="263"/>
    </row>
    <row r="53" spans="1:39" ht="13.5" customHeight="1">
      <c r="A53" s="492" t="s">
        <v>2816</v>
      </c>
      <c r="B53" s="684">
        <v>147</v>
      </c>
      <c r="C53" s="82">
        <v>588</v>
      </c>
      <c r="D53" s="83">
        <v>300</v>
      </c>
      <c r="E53" s="83">
        <v>12</v>
      </c>
      <c r="F53" s="83">
        <v>20</v>
      </c>
      <c r="G53" s="84">
        <v>13</v>
      </c>
      <c r="H53" s="649">
        <v>187.2</v>
      </c>
      <c r="I53" s="126">
        <v>548</v>
      </c>
      <c r="J53" s="126">
        <v>522</v>
      </c>
      <c r="K53" s="126" t="s">
        <v>634</v>
      </c>
      <c r="L53" s="126">
        <v>124</v>
      </c>
      <c r="M53" s="127">
        <v>200</v>
      </c>
      <c r="N53" s="665">
        <v>2.33</v>
      </c>
      <c r="O53" s="619">
        <v>15.85</v>
      </c>
      <c r="P53" s="128" t="s">
        <v>2524</v>
      </c>
      <c r="Q53" s="684">
        <v>147</v>
      </c>
      <c r="R53" s="126">
        <v>114400</v>
      </c>
      <c r="S53" s="126">
        <v>3889</v>
      </c>
      <c r="T53" s="126">
        <v>4348</v>
      </c>
      <c r="U53" s="619">
        <v>24.71</v>
      </c>
      <c r="V53" s="127">
        <v>74.81</v>
      </c>
      <c r="W53" s="126">
        <v>9009</v>
      </c>
      <c r="X53" s="126">
        <v>600.6</v>
      </c>
      <c r="Y53" s="617">
        <v>921</v>
      </c>
      <c r="Z53" s="620">
        <v>6.94</v>
      </c>
      <c r="AA53" s="619">
        <v>67.23</v>
      </c>
      <c r="AB53" s="617">
        <v>200</v>
      </c>
      <c r="AC53" s="126">
        <v>7259</v>
      </c>
      <c r="AD53" s="262">
        <v>1</v>
      </c>
      <c r="AE53" s="126">
        <v>1</v>
      </c>
      <c r="AF53" s="127" t="s">
        <v>627</v>
      </c>
      <c r="AG53" s="126">
        <v>4</v>
      </c>
      <c r="AH53" s="126">
        <v>4</v>
      </c>
      <c r="AI53" s="129" t="s">
        <v>627</v>
      </c>
      <c r="AJ53" s="650" t="s">
        <v>2648</v>
      </c>
      <c r="AK53" s="261" t="s">
        <v>2648</v>
      </c>
      <c r="AL53" s="261"/>
      <c r="AM53" s="263"/>
    </row>
    <row r="54" spans="1:39" ht="13.5" customHeight="1">
      <c r="A54" s="492" t="s">
        <v>2817</v>
      </c>
      <c r="B54" s="684">
        <v>170</v>
      </c>
      <c r="C54" s="82">
        <v>594</v>
      </c>
      <c r="D54" s="83">
        <v>302</v>
      </c>
      <c r="E54" s="83">
        <v>14</v>
      </c>
      <c r="F54" s="83">
        <v>23</v>
      </c>
      <c r="G54" s="84">
        <v>13</v>
      </c>
      <c r="H54" s="649">
        <v>217.1</v>
      </c>
      <c r="I54" s="126">
        <v>548</v>
      </c>
      <c r="J54" s="126">
        <v>522</v>
      </c>
      <c r="K54" s="126" t="s">
        <v>634</v>
      </c>
      <c r="L54" s="126">
        <v>126</v>
      </c>
      <c r="M54" s="127">
        <v>202</v>
      </c>
      <c r="N54" s="665">
        <v>2.346</v>
      </c>
      <c r="O54" s="619">
        <v>13.76</v>
      </c>
      <c r="P54" s="128" t="s">
        <v>2525</v>
      </c>
      <c r="Q54" s="684">
        <v>170</v>
      </c>
      <c r="R54" s="126">
        <v>133600</v>
      </c>
      <c r="S54" s="126">
        <v>4497</v>
      </c>
      <c r="T54" s="126">
        <v>5057</v>
      </c>
      <c r="U54" s="619">
        <v>24.8</v>
      </c>
      <c r="V54" s="127">
        <v>87.37</v>
      </c>
      <c r="W54" s="126">
        <v>10570</v>
      </c>
      <c r="X54" s="126">
        <v>700.2</v>
      </c>
      <c r="Y54" s="126">
        <v>1077</v>
      </c>
      <c r="Z54" s="620">
        <v>6.98</v>
      </c>
      <c r="AA54" s="619">
        <v>75.23</v>
      </c>
      <c r="AB54" s="126">
        <v>306.5</v>
      </c>
      <c r="AC54" s="126">
        <v>8606</v>
      </c>
      <c r="AD54" s="262">
        <v>1</v>
      </c>
      <c r="AE54" s="126">
        <v>1</v>
      </c>
      <c r="AF54" s="127" t="s">
        <v>627</v>
      </c>
      <c r="AG54" s="126">
        <v>2</v>
      </c>
      <c r="AH54" s="126">
        <v>4</v>
      </c>
      <c r="AI54" s="129" t="s">
        <v>627</v>
      </c>
      <c r="AJ54" s="650" t="s">
        <v>2648</v>
      </c>
      <c r="AK54" s="261" t="s">
        <v>2648</v>
      </c>
      <c r="AL54" s="261"/>
      <c r="AM54" s="263"/>
    </row>
    <row r="55" spans="1:39" ht="13.5" customHeight="1">
      <c r="A55" s="492" t="s">
        <v>2818</v>
      </c>
      <c r="B55" s="684">
        <v>163</v>
      </c>
      <c r="C55" s="82">
        <v>692</v>
      </c>
      <c r="D55" s="83">
        <v>300</v>
      </c>
      <c r="E55" s="83">
        <v>13</v>
      </c>
      <c r="F55" s="83">
        <v>20</v>
      </c>
      <c r="G55" s="84">
        <v>18</v>
      </c>
      <c r="H55" s="649">
        <v>207.5</v>
      </c>
      <c r="I55" s="126">
        <v>652</v>
      </c>
      <c r="J55" s="126">
        <v>616</v>
      </c>
      <c r="K55" s="126" t="s">
        <v>634</v>
      </c>
      <c r="L55" s="126">
        <v>124</v>
      </c>
      <c r="M55" s="127">
        <v>200</v>
      </c>
      <c r="N55" s="665">
        <v>2.527</v>
      </c>
      <c r="O55" s="619">
        <v>15.51</v>
      </c>
      <c r="P55" s="128" t="s">
        <v>2526</v>
      </c>
      <c r="Q55" s="684">
        <v>163</v>
      </c>
      <c r="R55" s="126">
        <v>168400</v>
      </c>
      <c r="S55" s="126">
        <v>4868</v>
      </c>
      <c r="T55" s="126">
        <v>5503</v>
      </c>
      <c r="U55" s="619">
        <v>28.49</v>
      </c>
      <c r="V55" s="127">
        <v>97.34</v>
      </c>
      <c r="W55" s="126">
        <v>9015</v>
      </c>
      <c r="X55" s="617">
        <v>601</v>
      </c>
      <c r="Y55" s="126">
        <v>930.5</v>
      </c>
      <c r="Z55" s="620">
        <v>6.59</v>
      </c>
      <c r="AA55" s="619">
        <v>74.09</v>
      </c>
      <c r="AB55" s="126">
        <v>228.2</v>
      </c>
      <c r="AC55" s="126">
        <v>10160</v>
      </c>
      <c r="AD55" s="262">
        <v>1</v>
      </c>
      <c r="AE55" s="126">
        <v>1</v>
      </c>
      <c r="AF55" s="127" t="s">
        <v>627</v>
      </c>
      <c r="AG55" s="126">
        <v>4</v>
      </c>
      <c r="AH55" s="126">
        <v>4</v>
      </c>
      <c r="AI55" s="129" t="s">
        <v>627</v>
      </c>
      <c r="AJ55" s="650" t="s">
        <v>2648</v>
      </c>
      <c r="AK55" s="261" t="s">
        <v>2648</v>
      </c>
      <c r="AL55" s="261"/>
      <c r="AM55" s="263"/>
    </row>
    <row r="56" spans="1:39" ht="13.5" customHeight="1">
      <c r="A56" s="492" t="s">
        <v>2819</v>
      </c>
      <c r="B56" s="684">
        <v>182</v>
      </c>
      <c r="C56" s="82">
        <v>700</v>
      </c>
      <c r="D56" s="83">
        <v>300</v>
      </c>
      <c r="E56" s="83">
        <v>13</v>
      </c>
      <c r="F56" s="83">
        <v>24</v>
      </c>
      <c r="G56" s="84">
        <v>18</v>
      </c>
      <c r="H56" s="649">
        <v>231.5</v>
      </c>
      <c r="I56" s="126">
        <v>652</v>
      </c>
      <c r="J56" s="126">
        <v>616</v>
      </c>
      <c r="K56" s="126" t="s">
        <v>634</v>
      </c>
      <c r="L56" s="126">
        <v>124</v>
      </c>
      <c r="M56" s="127">
        <v>200</v>
      </c>
      <c r="N56" s="665">
        <v>2.543</v>
      </c>
      <c r="O56" s="619">
        <v>13.99</v>
      </c>
      <c r="P56" s="128" t="s">
        <v>957</v>
      </c>
      <c r="Q56" s="684">
        <v>182</v>
      </c>
      <c r="R56" s="126">
        <v>197500</v>
      </c>
      <c r="S56" s="126">
        <v>5643</v>
      </c>
      <c r="T56" s="126">
        <v>6338</v>
      </c>
      <c r="U56" s="619">
        <v>29.21</v>
      </c>
      <c r="V56" s="620">
        <v>99.3</v>
      </c>
      <c r="W56" s="126">
        <v>10820</v>
      </c>
      <c r="X56" s="617">
        <v>721</v>
      </c>
      <c r="Y56" s="126">
        <v>1110</v>
      </c>
      <c r="Z56" s="620">
        <v>6.83</v>
      </c>
      <c r="AA56" s="619">
        <v>82.09</v>
      </c>
      <c r="AB56" s="126">
        <v>342.2</v>
      </c>
      <c r="AC56" s="126">
        <v>12340</v>
      </c>
      <c r="AD56" s="262">
        <v>1</v>
      </c>
      <c r="AE56" s="126">
        <v>1</v>
      </c>
      <c r="AF56" s="127" t="s">
        <v>627</v>
      </c>
      <c r="AG56" s="126">
        <v>4</v>
      </c>
      <c r="AH56" s="126">
        <v>4</v>
      </c>
      <c r="AI56" s="129" t="s">
        <v>627</v>
      </c>
      <c r="AJ56" s="650" t="s">
        <v>2648</v>
      </c>
      <c r="AK56" s="261" t="s">
        <v>2648</v>
      </c>
      <c r="AL56" s="261"/>
      <c r="AM56" s="263"/>
    </row>
    <row r="57" spans="1:39" ht="13.5" customHeight="1">
      <c r="A57" s="492" t="s">
        <v>2820</v>
      </c>
      <c r="B57" s="684">
        <v>188</v>
      </c>
      <c r="C57" s="82">
        <v>792</v>
      </c>
      <c r="D57" s="83">
        <v>300</v>
      </c>
      <c r="E57" s="83">
        <v>14</v>
      </c>
      <c r="F57" s="83">
        <v>22</v>
      </c>
      <c r="G57" s="84">
        <v>18</v>
      </c>
      <c r="H57" s="649">
        <v>239.5</v>
      </c>
      <c r="I57" s="126">
        <v>748</v>
      </c>
      <c r="J57" s="126">
        <v>712</v>
      </c>
      <c r="K57" s="126" t="s">
        <v>634</v>
      </c>
      <c r="L57" s="126">
        <v>126</v>
      </c>
      <c r="M57" s="127">
        <v>200</v>
      </c>
      <c r="N57" s="665">
        <v>2.725</v>
      </c>
      <c r="O57" s="619">
        <v>14.49</v>
      </c>
      <c r="P57" s="128" t="s">
        <v>958</v>
      </c>
      <c r="Q57" s="684">
        <v>188</v>
      </c>
      <c r="R57" s="126">
        <v>248300</v>
      </c>
      <c r="S57" s="126">
        <v>6271</v>
      </c>
      <c r="T57" s="126">
        <v>7143</v>
      </c>
      <c r="U57" s="619">
        <v>32.2</v>
      </c>
      <c r="V57" s="127">
        <v>118.5</v>
      </c>
      <c r="W57" s="126">
        <v>9921</v>
      </c>
      <c r="X57" s="126">
        <v>661.4</v>
      </c>
      <c r="Y57" s="126">
        <v>1030</v>
      </c>
      <c r="Z57" s="620">
        <v>6.44</v>
      </c>
      <c r="AA57" s="619">
        <v>79.09</v>
      </c>
      <c r="AB57" s="126">
        <v>304.9</v>
      </c>
      <c r="AC57" s="126">
        <v>14670</v>
      </c>
      <c r="AD57" s="262">
        <v>1</v>
      </c>
      <c r="AE57" s="126">
        <v>1</v>
      </c>
      <c r="AF57" s="127" t="s">
        <v>627</v>
      </c>
      <c r="AG57" s="126">
        <v>4</v>
      </c>
      <c r="AH57" s="126">
        <v>4</v>
      </c>
      <c r="AI57" s="129" t="s">
        <v>627</v>
      </c>
      <c r="AJ57" s="650" t="s">
        <v>2648</v>
      </c>
      <c r="AK57" s="261" t="s">
        <v>2648</v>
      </c>
      <c r="AL57" s="261"/>
      <c r="AM57" s="263"/>
    </row>
    <row r="58" spans="1:39" ht="13.5" customHeight="1">
      <c r="A58" s="492" t="s">
        <v>2821</v>
      </c>
      <c r="B58" s="684">
        <v>207</v>
      </c>
      <c r="C58" s="82">
        <v>800</v>
      </c>
      <c r="D58" s="83">
        <v>300</v>
      </c>
      <c r="E58" s="83">
        <v>14</v>
      </c>
      <c r="F58" s="83">
        <v>26</v>
      </c>
      <c r="G58" s="84">
        <v>18</v>
      </c>
      <c r="H58" s="649">
        <v>263.5</v>
      </c>
      <c r="I58" s="126">
        <v>748</v>
      </c>
      <c r="J58" s="126">
        <v>712</v>
      </c>
      <c r="K58" s="126" t="s">
        <v>634</v>
      </c>
      <c r="L58" s="126">
        <v>126</v>
      </c>
      <c r="M58" s="127">
        <v>200</v>
      </c>
      <c r="N58" s="665">
        <v>2.741</v>
      </c>
      <c r="O58" s="619">
        <v>13.25</v>
      </c>
      <c r="P58" s="128" t="s">
        <v>959</v>
      </c>
      <c r="Q58" s="684">
        <v>207</v>
      </c>
      <c r="R58" s="126">
        <v>286400</v>
      </c>
      <c r="S58" s="126">
        <v>7159</v>
      </c>
      <c r="T58" s="126">
        <v>8098</v>
      </c>
      <c r="U58" s="619">
        <v>32.97</v>
      </c>
      <c r="V58" s="127">
        <v>120.5</v>
      </c>
      <c r="W58" s="126">
        <v>11720</v>
      </c>
      <c r="X58" s="126">
        <v>781.4</v>
      </c>
      <c r="Y58" s="126">
        <v>1210</v>
      </c>
      <c r="Z58" s="620">
        <v>6.67</v>
      </c>
      <c r="AA58" s="619">
        <v>87.09</v>
      </c>
      <c r="AB58" s="126">
        <v>439.8</v>
      </c>
      <c r="AC58" s="126">
        <v>17520</v>
      </c>
      <c r="AD58" s="262">
        <v>1</v>
      </c>
      <c r="AE58" s="126">
        <v>1</v>
      </c>
      <c r="AF58" s="127" t="s">
        <v>627</v>
      </c>
      <c r="AG58" s="126">
        <v>4</v>
      </c>
      <c r="AH58" s="126">
        <v>4</v>
      </c>
      <c r="AI58" s="129" t="s">
        <v>627</v>
      </c>
      <c r="AJ58" s="650" t="s">
        <v>2648</v>
      </c>
      <c r="AK58" s="261" t="s">
        <v>2648</v>
      </c>
      <c r="AL58" s="261"/>
      <c r="AM58" s="263"/>
    </row>
    <row r="59" spans="1:39" ht="13.5" customHeight="1">
      <c r="A59" s="492" t="s">
        <v>2822</v>
      </c>
      <c r="B59" s="684">
        <v>210</v>
      </c>
      <c r="C59" s="82">
        <v>890</v>
      </c>
      <c r="D59" s="83">
        <v>299</v>
      </c>
      <c r="E59" s="83">
        <v>15</v>
      </c>
      <c r="F59" s="83">
        <v>23</v>
      </c>
      <c r="G59" s="84">
        <v>18</v>
      </c>
      <c r="H59" s="649">
        <v>266.9</v>
      </c>
      <c r="I59" s="126">
        <v>844</v>
      </c>
      <c r="J59" s="126">
        <v>808</v>
      </c>
      <c r="K59" s="126" t="s">
        <v>634</v>
      </c>
      <c r="L59" s="126">
        <v>126</v>
      </c>
      <c r="M59" s="127">
        <v>198</v>
      </c>
      <c r="N59" s="665">
        <v>2.915</v>
      </c>
      <c r="O59" s="619">
        <v>13.91</v>
      </c>
      <c r="P59" s="128" t="s">
        <v>960</v>
      </c>
      <c r="Q59" s="684">
        <v>210</v>
      </c>
      <c r="R59" s="126">
        <v>338500</v>
      </c>
      <c r="S59" s="126">
        <v>7608</v>
      </c>
      <c r="T59" s="126">
        <v>8750</v>
      </c>
      <c r="U59" s="619">
        <v>35.61</v>
      </c>
      <c r="V59" s="127">
        <v>141.1</v>
      </c>
      <c r="W59" s="126">
        <v>10280</v>
      </c>
      <c r="X59" s="126">
        <v>687.3</v>
      </c>
      <c r="Y59" s="126">
        <v>1079</v>
      </c>
      <c r="Z59" s="620">
        <v>6.2</v>
      </c>
      <c r="AA59" s="619">
        <v>82.09</v>
      </c>
      <c r="AB59" s="126">
        <v>364.7</v>
      </c>
      <c r="AC59" s="126">
        <v>19260</v>
      </c>
      <c r="AD59" s="262">
        <v>1</v>
      </c>
      <c r="AE59" s="126">
        <v>1</v>
      </c>
      <c r="AF59" s="127" t="s">
        <v>627</v>
      </c>
      <c r="AG59" s="126">
        <v>4</v>
      </c>
      <c r="AH59" s="126">
        <v>4</v>
      </c>
      <c r="AI59" s="129" t="s">
        <v>627</v>
      </c>
      <c r="AJ59" s="650" t="s">
        <v>2648</v>
      </c>
      <c r="AK59" s="261" t="s">
        <v>2648</v>
      </c>
      <c r="AL59" s="261"/>
      <c r="AM59" s="263"/>
    </row>
    <row r="60" spans="1:39" ht="13.5" customHeight="1">
      <c r="A60" s="492" t="s">
        <v>2823</v>
      </c>
      <c r="B60" s="684">
        <v>240</v>
      </c>
      <c r="C60" s="82">
        <v>900</v>
      </c>
      <c r="D60" s="83">
        <v>300</v>
      </c>
      <c r="E60" s="83">
        <v>16</v>
      </c>
      <c r="F60" s="83">
        <v>28</v>
      </c>
      <c r="G60" s="84">
        <v>18</v>
      </c>
      <c r="H60" s="649">
        <v>305.8</v>
      </c>
      <c r="I60" s="126">
        <v>844</v>
      </c>
      <c r="J60" s="126">
        <v>808</v>
      </c>
      <c r="K60" s="126" t="s">
        <v>634</v>
      </c>
      <c r="L60" s="126">
        <v>128</v>
      </c>
      <c r="M60" s="127">
        <v>200</v>
      </c>
      <c r="N60" s="665">
        <v>2.937</v>
      </c>
      <c r="O60" s="619">
        <v>12.23</v>
      </c>
      <c r="P60" s="128" t="s">
        <v>961</v>
      </c>
      <c r="Q60" s="684">
        <v>240</v>
      </c>
      <c r="R60" s="126">
        <v>404500</v>
      </c>
      <c r="S60" s="126">
        <v>8989</v>
      </c>
      <c r="T60" s="126">
        <v>10290</v>
      </c>
      <c r="U60" s="619">
        <v>36.37</v>
      </c>
      <c r="V60" s="127">
        <v>152.4</v>
      </c>
      <c r="W60" s="126">
        <v>12630</v>
      </c>
      <c r="X60" s="126">
        <v>842.2</v>
      </c>
      <c r="Y60" s="126">
        <v>1317</v>
      </c>
      <c r="Z60" s="620">
        <v>6.43</v>
      </c>
      <c r="AA60" s="619">
        <v>93.09</v>
      </c>
      <c r="AB60" s="126">
        <v>581.4</v>
      </c>
      <c r="AC60" s="126">
        <v>23950</v>
      </c>
      <c r="AD60" s="262">
        <v>1</v>
      </c>
      <c r="AE60" s="126">
        <v>1</v>
      </c>
      <c r="AF60" s="127" t="s">
        <v>627</v>
      </c>
      <c r="AG60" s="126">
        <v>4</v>
      </c>
      <c r="AH60" s="126">
        <v>4</v>
      </c>
      <c r="AI60" s="129" t="s">
        <v>627</v>
      </c>
      <c r="AJ60" s="650" t="s">
        <v>2648</v>
      </c>
      <c r="AK60" s="261" t="s">
        <v>2648</v>
      </c>
      <c r="AL60" s="261"/>
      <c r="AM60" s="263"/>
    </row>
    <row r="61" spans="1:39" ht="13.5" customHeight="1">
      <c r="A61" s="492" t="s">
        <v>2824</v>
      </c>
      <c r="B61" s="684">
        <v>283</v>
      </c>
      <c r="C61" s="82">
        <v>912</v>
      </c>
      <c r="D61" s="83">
        <v>302</v>
      </c>
      <c r="E61" s="83">
        <v>18</v>
      </c>
      <c r="F61" s="83">
        <v>34</v>
      </c>
      <c r="G61" s="84">
        <v>18</v>
      </c>
      <c r="H61" s="649">
        <v>360.1</v>
      </c>
      <c r="I61" s="126">
        <v>844</v>
      </c>
      <c r="J61" s="126">
        <v>808</v>
      </c>
      <c r="K61" s="126" t="s">
        <v>634</v>
      </c>
      <c r="L61" s="126">
        <v>130</v>
      </c>
      <c r="M61" s="127">
        <v>202</v>
      </c>
      <c r="N61" s="665">
        <v>2.965</v>
      </c>
      <c r="O61" s="619">
        <v>10.49</v>
      </c>
      <c r="P61" s="128" t="s">
        <v>962</v>
      </c>
      <c r="Q61" s="684">
        <v>283</v>
      </c>
      <c r="R61" s="126">
        <v>491000</v>
      </c>
      <c r="S61" s="126">
        <v>10770</v>
      </c>
      <c r="T61" s="126">
        <v>12340</v>
      </c>
      <c r="U61" s="619">
        <v>36.93</v>
      </c>
      <c r="V61" s="127">
        <v>173.1</v>
      </c>
      <c r="W61" s="126">
        <v>15650</v>
      </c>
      <c r="X61" s="126">
        <v>1037</v>
      </c>
      <c r="Y61" s="126">
        <v>1622</v>
      </c>
      <c r="Z61" s="620">
        <v>6.59</v>
      </c>
      <c r="AA61" s="617">
        <v>107.1</v>
      </c>
      <c r="AB61" s="126">
        <v>980.8</v>
      </c>
      <c r="AC61" s="126">
        <v>30080</v>
      </c>
      <c r="AD61" s="262">
        <v>1</v>
      </c>
      <c r="AE61" s="126">
        <v>1</v>
      </c>
      <c r="AF61" s="127" t="s">
        <v>627</v>
      </c>
      <c r="AG61" s="126">
        <v>4</v>
      </c>
      <c r="AH61" s="126">
        <v>4</v>
      </c>
      <c r="AI61" s="129" t="s">
        <v>627</v>
      </c>
      <c r="AJ61" s="650" t="s">
        <v>2648</v>
      </c>
      <c r="AK61" s="261" t="s">
        <v>2648</v>
      </c>
      <c r="AL61" s="261"/>
      <c r="AM61" s="263"/>
    </row>
    <row r="62" ht="13.5" customHeight="1">
      <c r="AM62" s="263"/>
    </row>
    <row r="63" ht="13.5" customHeight="1"/>
    <row r="64" ht="13.5" customHeight="1"/>
    <row r="65" ht="13.5" customHeight="1"/>
  </sheetData>
  <mergeCells count="17">
    <mergeCell ref="AD6:AI6"/>
    <mergeCell ref="AJ6:AJ10"/>
    <mergeCell ref="AK6:AK10"/>
    <mergeCell ref="AL6:AL10"/>
    <mergeCell ref="R4:AC4"/>
    <mergeCell ref="R5:V5"/>
    <mergeCell ref="W5:Z5"/>
    <mergeCell ref="AA5:AC5"/>
    <mergeCell ref="A1:Q1"/>
    <mergeCell ref="A2:Q2"/>
    <mergeCell ref="A3:Q3"/>
    <mergeCell ref="N4:O5"/>
    <mergeCell ref="P4:Q5"/>
    <mergeCell ref="A4:B5"/>
    <mergeCell ref="C4:G5"/>
    <mergeCell ref="H4:H5"/>
    <mergeCell ref="I4:M5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72"/>
  <headerFooter alignWithMargins="0">
    <oddFooter>&amp;L&amp;"Helvetica,Regular"&amp;8&amp;F
&amp;D&amp;R&amp;"Helvetica,Regular"&amp;8Profilés &amp;A
Page &amp;P/&amp;N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G1299"/>
  <sheetViews>
    <sheetView zoomScale="50" zoomScaleNormal="50" workbookViewId="0" topLeftCell="A1">
      <selection activeCell="J8" sqref="J8"/>
    </sheetView>
  </sheetViews>
  <sheetFormatPr defaultColWidth="9.00390625" defaultRowHeight="12.75"/>
  <cols>
    <col min="1" max="1" width="6.625" style="842" customWidth="1"/>
    <col min="2" max="2" width="12.00390625" style="842" customWidth="1"/>
    <col min="3" max="6" width="7.375" style="842" customWidth="1"/>
    <col min="7" max="7" width="9.25390625" style="842" customWidth="1"/>
    <col min="8" max="8" width="11.125" style="842" customWidth="1"/>
    <col min="9" max="12" width="7.375" style="842" customWidth="1"/>
    <col min="13" max="13" width="15.75390625" style="842" customWidth="1"/>
    <col min="14" max="14" width="14.75390625" style="842" customWidth="1"/>
    <col min="15" max="18" width="7.375" style="842" customWidth="1"/>
    <col min="19" max="19" width="10.625" style="842" customWidth="1"/>
    <col min="20" max="20" width="14.25390625" style="842" customWidth="1"/>
    <col min="21" max="24" width="7.375" style="842" customWidth="1"/>
    <col min="25" max="25" width="10.00390625" style="842" customWidth="1"/>
    <col min="26" max="26" width="14.375" style="842" customWidth="1"/>
    <col min="27" max="30" width="7.375" style="842" customWidth="1"/>
    <col min="31" max="31" width="16.125" style="842" customWidth="1"/>
    <col min="32" max="32" width="20.00390625" style="842" customWidth="1"/>
    <col min="33" max="36" width="7.375" style="842" customWidth="1"/>
    <col min="37" max="37" width="10.00390625" style="842" customWidth="1"/>
    <col min="38" max="38" width="15.00390625" style="842" customWidth="1"/>
    <col min="39" max="39" width="20.375" style="842" customWidth="1"/>
    <col min="40" max="43" width="7.375" style="842" customWidth="1"/>
    <col min="44" max="44" width="20.125" style="842" customWidth="1"/>
    <col min="45" max="45" width="19.375" style="842" customWidth="1"/>
    <col min="46" max="49" width="7.375" style="842" customWidth="1"/>
    <col min="50" max="50" width="14.625" style="842" customWidth="1"/>
    <col min="51" max="51" width="18.75390625" style="842" customWidth="1"/>
    <col min="52" max="55" width="7.375" style="842" customWidth="1"/>
    <col min="56" max="56" width="18.25390625" style="842" customWidth="1"/>
    <col min="57" max="57" width="20.25390625" style="842" customWidth="1"/>
    <col min="58" max="61" width="7.375" style="842" customWidth="1"/>
    <col min="62" max="62" width="17.875" style="842" customWidth="1"/>
    <col min="63" max="63" width="18.25390625" style="842" customWidth="1"/>
    <col min="64" max="67" width="7.375" style="842" customWidth="1"/>
    <col min="68" max="68" width="15.375" style="842" customWidth="1"/>
    <col min="69" max="69" width="12.875" style="842" customWidth="1"/>
    <col min="70" max="73" width="7.375" style="842" customWidth="1"/>
    <col min="74" max="74" width="18.375" style="842" customWidth="1"/>
    <col min="75" max="75" width="17.75390625" style="842" customWidth="1"/>
    <col min="76" max="77" width="7.375" style="842" customWidth="1"/>
    <col min="78" max="78" width="9.875" style="842" customWidth="1"/>
    <col min="79" max="79" width="9.00390625" style="842" customWidth="1"/>
    <col min="80" max="80" width="15.25390625" style="842" customWidth="1"/>
    <col min="81" max="81" width="21.75390625" style="842" customWidth="1"/>
    <col min="82" max="102" width="7.375" style="842" customWidth="1"/>
    <col min="103" max="103" width="10.75390625" style="842" customWidth="1"/>
    <col min="104" max="108" width="7.375" style="842" customWidth="1"/>
    <col min="109" max="109" width="17.625" style="842" customWidth="1"/>
    <col min="110" max="16384" width="7.375" style="842" customWidth="1"/>
  </cols>
  <sheetData>
    <row r="1" spans="50:56" ht="12.75">
      <c r="AX1" s="843"/>
      <c r="BD1" s="843"/>
    </row>
    <row r="2" spans="50:56" ht="12.75">
      <c r="AX2" s="843"/>
      <c r="BD2" s="843"/>
    </row>
    <row r="3" spans="2:56" ht="22.5">
      <c r="B3" s="844" t="s">
        <v>2976</v>
      </c>
      <c r="AX3" s="843"/>
      <c r="BD3" s="843"/>
    </row>
    <row r="4" spans="2:56" ht="12.75">
      <c r="B4" s="1337" t="s">
        <v>90</v>
      </c>
      <c r="C4" s="1337"/>
      <c r="D4" s="1337"/>
      <c r="E4" s="1337"/>
      <c r="F4" s="1337"/>
      <c r="G4" s="1337"/>
      <c r="H4" s="1337"/>
      <c r="AX4" s="843"/>
      <c r="BD4" s="843"/>
    </row>
    <row r="5" spans="50:56" ht="12.75">
      <c r="AX5" s="843"/>
      <c r="BD5" s="843"/>
    </row>
    <row r="6" spans="50:56" ht="12.75">
      <c r="AX6" s="843"/>
      <c r="BD6" s="843"/>
    </row>
    <row r="7" spans="2:56" ht="22.5">
      <c r="B7" s="844" t="s">
        <v>2977</v>
      </c>
      <c r="AX7" s="843"/>
      <c r="BD7" s="843"/>
    </row>
    <row r="8" spans="2:56" ht="12.75">
      <c r="B8" s="1337" t="s">
        <v>91</v>
      </c>
      <c r="C8" s="1337"/>
      <c r="D8" s="1337"/>
      <c r="E8" s="1337"/>
      <c r="F8" s="1337"/>
      <c r="G8" s="1337"/>
      <c r="H8" s="1337"/>
      <c r="AX8" s="843"/>
      <c r="BD8" s="843"/>
    </row>
    <row r="9" spans="50:56" ht="12.75">
      <c r="AX9" s="843"/>
      <c r="BD9" s="843"/>
    </row>
    <row r="10" spans="50:56" ht="12.75">
      <c r="AX10" s="843"/>
      <c r="BD10" s="843"/>
    </row>
    <row r="11" spans="2:56" ht="22.5">
      <c r="B11" s="844" t="s">
        <v>89</v>
      </c>
      <c r="AE11" s="843"/>
      <c r="AX11" s="843"/>
      <c r="BD11" s="843"/>
    </row>
    <row r="12" spans="2:56" ht="12.75">
      <c r="B12" s="859" t="s">
        <v>92</v>
      </c>
      <c r="AE12" s="843"/>
      <c r="AX12" s="843"/>
      <c r="BD12" s="843"/>
    </row>
    <row r="13" spans="31:56" ht="12.75">
      <c r="AE13" s="843"/>
      <c r="AX13" s="843"/>
      <c r="BD13" s="843"/>
    </row>
    <row r="14" spans="31:56" ht="12.75">
      <c r="AE14" s="843"/>
      <c r="AX14" s="843"/>
      <c r="BD14" s="843"/>
    </row>
    <row r="15" spans="31:73" ht="12.75">
      <c r="AE15" s="843"/>
      <c r="AX15" s="843"/>
      <c r="BD15" s="843"/>
      <c r="BQ15" s="845"/>
      <c r="BR15" s="846"/>
      <c r="BS15" s="846"/>
      <c r="BT15" s="846"/>
      <c r="BU15" s="846"/>
    </row>
    <row r="16" spans="2:85" ht="12.75">
      <c r="B16" s="1338" t="s">
        <v>654</v>
      </c>
      <c r="C16" s="860"/>
      <c r="D16" s="860"/>
      <c r="E16" s="860"/>
      <c r="F16" s="860"/>
      <c r="G16" s="847"/>
      <c r="H16" s="1338" t="s">
        <v>655</v>
      </c>
      <c r="I16" s="860"/>
      <c r="J16" s="860"/>
      <c r="K16" s="860"/>
      <c r="L16" s="860"/>
      <c r="M16" s="847"/>
      <c r="N16" s="1338" t="s">
        <v>655</v>
      </c>
      <c r="O16" s="860"/>
      <c r="P16" s="860"/>
      <c r="Q16" s="860"/>
      <c r="R16" s="860"/>
      <c r="S16" s="847"/>
      <c r="T16" s="1338" t="s">
        <v>1752</v>
      </c>
      <c r="U16" s="860"/>
      <c r="V16" s="860"/>
      <c r="W16" s="860"/>
      <c r="X16" s="860"/>
      <c r="Y16" s="847"/>
      <c r="Z16" s="1338" t="s">
        <v>1753</v>
      </c>
      <c r="AA16" s="860"/>
      <c r="AB16" s="860"/>
      <c r="AC16" s="860"/>
      <c r="AD16" s="860"/>
      <c r="AE16" s="843"/>
      <c r="AF16" s="1338" t="s">
        <v>1754</v>
      </c>
      <c r="AG16" s="860"/>
      <c r="AH16" s="860"/>
      <c r="AI16" s="860"/>
      <c r="AJ16" s="860"/>
      <c r="AK16" s="846"/>
      <c r="AL16" s="846"/>
      <c r="AM16" s="1338" t="s">
        <v>1755</v>
      </c>
      <c r="AN16" s="860"/>
      <c r="AO16" s="860"/>
      <c r="AP16" s="860"/>
      <c r="AQ16" s="860"/>
      <c r="AR16" s="847"/>
      <c r="AS16" s="1338" t="s">
        <v>1756</v>
      </c>
      <c r="AT16" s="860"/>
      <c r="AU16" s="860"/>
      <c r="AV16" s="860"/>
      <c r="AW16" s="860"/>
      <c r="AX16" s="843"/>
      <c r="AY16" s="1338" t="s">
        <v>1757</v>
      </c>
      <c r="AZ16" s="860"/>
      <c r="BA16" s="860"/>
      <c r="BB16" s="860"/>
      <c r="BC16" s="860"/>
      <c r="BD16" s="843"/>
      <c r="BE16" s="1338" t="s">
        <v>1757</v>
      </c>
      <c r="BF16" s="860"/>
      <c r="BG16" s="860"/>
      <c r="BH16" s="860"/>
      <c r="BI16" s="860"/>
      <c r="BJ16" s="847"/>
      <c r="BK16" s="1338" t="s">
        <v>1757</v>
      </c>
      <c r="BL16" s="860"/>
      <c r="BM16" s="860"/>
      <c r="BN16" s="860"/>
      <c r="BO16" s="860"/>
      <c r="BP16" s="847"/>
      <c r="BQ16" s="1338" t="s">
        <v>647</v>
      </c>
      <c r="BR16" s="860"/>
      <c r="BS16" s="860"/>
      <c r="BT16" s="860"/>
      <c r="BU16" s="860"/>
      <c r="BV16" s="847"/>
      <c r="BW16" s="1338" t="s">
        <v>1758</v>
      </c>
      <c r="BX16" s="860"/>
      <c r="BY16" s="860"/>
      <c r="BZ16" s="860"/>
      <c r="CA16" s="860"/>
      <c r="CB16" s="847"/>
      <c r="CC16" s="1338" t="s">
        <v>653</v>
      </c>
      <c r="CD16" s="860"/>
      <c r="CE16" s="860"/>
      <c r="CF16" s="860"/>
      <c r="CG16" s="860"/>
    </row>
    <row r="17" spans="2:85" ht="12.75">
      <c r="B17" s="1339"/>
      <c r="C17" s="861"/>
      <c r="D17" s="861"/>
      <c r="E17" s="861"/>
      <c r="F17" s="861"/>
      <c r="G17" s="847"/>
      <c r="H17" s="1339"/>
      <c r="I17" s="861"/>
      <c r="J17" s="861"/>
      <c r="K17" s="861"/>
      <c r="L17" s="861"/>
      <c r="M17" s="847"/>
      <c r="N17" s="1339"/>
      <c r="O17" s="861"/>
      <c r="P17" s="861"/>
      <c r="Q17" s="861"/>
      <c r="R17" s="861"/>
      <c r="S17" s="847"/>
      <c r="T17" s="1339"/>
      <c r="U17" s="861"/>
      <c r="V17" s="861"/>
      <c r="W17" s="861"/>
      <c r="X17" s="861"/>
      <c r="Y17" s="847"/>
      <c r="Z17" s="1339"/>
      <c r="AA17" s="861"/>
      <c r="AB17" s="861"/>
      <c r="AC17" s="861"/>
      <c r="AD17" s="861"/>
      <c r="AE17" s="843"/>
      <c r="AF17" s="1339"/>
      <c r="AG17" s="861"/>
      <c r="AH17" s="861"/>
      <c r="AI17" s="861"/>
      <c r="AJ17" s="861"/>
      <c r="AK17" s="846"/>
      <c r="AL17" s="846"/>
      <c r="AM17" s="1339"/>
      <c r="AN17" s="861"/>
      <c r="AO17" s="861"/>
      <c r="AP17" s="861"/>
      <c r="AQ17" s="861"/>
      <c r="AR17" s="847"/>
      <c r="AS17" s="1339"/>
      <c r="AT17" s="861"/>
      <c r="AU17" s="861"/>
      <c r="AV17" s="861"/>
      <c r="AW17" s="861"/>
      <c r="AX17" s="843"/>
      <c r="AY17" s="1339"/>
      <c r="AZ17" s="861"/>
      <c r="BA17" s="861"/>
      <c r="BB17" s="861"/>
      <c r="BC17" s="861"/>
      <c r="BD17" s="843"/>
      <c r="BE17" s="1339"/>
      <c r="BF17" s="861"/>
      <c r="BG17" s="861"/>
      <c r="BH17" s="861"/>
      <c r="BI17" s="861"/>
      <c r="BJ17" s="847"/>
      <c r="BK17" s="1339"/>
      <c r="BL17" s="861"/>
      <c r="BM17" s="861"/>
      <c r="BN17" s="861"/>
      <c r="BO17" s="861"/>
      <c r="BP17" s="847"/>
      <c r="BQ17" s="1339"/>
      <c r="BR17" s="861"/>
      <c r="BS17" s="861"/>
      <c r="BT17" s="861"/>
      <c r="BU17" s="861"/>
      <c r="BV17" s="847"/>
      <c r="BW17" s="1339"/>
      <c r="BX17" s="861"/>
      <c r="BY17" s="861"/>
      <c r="BZ17" s="861"/>
      <c r="CA17" s="861"/>
      <c r="CB17" s="847"/>
      <c r="CC17" s="1339"/>
      <c r="CD17" s="861"/>
      <c r="CE17" s="861"/>
      <c r="CF17" s="861"/>
      <c r="CG17" s="861"/>
    </row>
    <row r="18" spans="2:85" ht="12.75">
      <c r="B18" s="1339"/>
      <c r="C18" s="861"/>
      <c r="D18" s="861"/>
      <c r="E18" s="861"/>
      <c r="F18" s="861"/>
      <c r="G18" s="847"/>
      <c r="H18" s="1339"/>
      <c r="I18" s="861"/>
      <c r="J18" s="861"/>
      <c r="K18" s="861"/>
      <c r="L18" s="861"/>
      <c r="M18" s="847"/>
      <c r="N18" s="1339"/>
      <c r="O18" s="861"/>
      <c r="P18" s="861"/>
      <c r="Q18" s="861"/>
      <c r="R18" s="861"/>
      <c r="S18" s="847"/>
      <c r="T18" s="1339"/>
      <c r="U18" s="861"/>
      <c r="V18" s="861"/>
      <c r="W18" s="861"/>
      <c r="X18" s="861"/>
      <c r="Y18" s="847"/>
      <c r="Z18" s="1339"/>
      <c r="AA18" s="861"/>
      <c r="AB18" s="861"/>
      <c r="AC18" s="861"/>
      <c r="AD18" s="861"/>
      <c r="AE18" s="843"/>
      <c r="AF18" s="1339"/>
      <c r="AG18" s="861"/>
      <c r="AH18" s="861"/>
      <c r="AI18" s="861"/>
      <c r="AJ18" s="861"/>
      <c r="AK18" s="846"/>
      <c r="AL18" s="846"/>
      <c r="AM18" s="1339"/>
      <c r="AN18" s="861"/>
      <c r="AO18" s="861"/>
      <c r="AP18" s="861"/>
      <c r="AQ18" s="861"/>
      <c r="AR18" s="847"/>
      <c r="AS18" s="1339"/>
      <c r="AT18" s="861"/>
      <c r="AU18" s="861"/>
      <c r="AV18" s="861"/>
      <c r="AW18" s="861"/>
      <c r="AX18" s="843"/>
      <c r="AY18" s="1339"/>
      <c r="AZ18" s="861"/>
      <c r="BA18" s="861"/>
      <c r="BB18" s="861"/>
      <c r="BC18" s="861"/>
      <c r="BD18" s="843"/>
      <c r="BE18" s="1339"/>
      <c r="BF18" s="861"/>
      <c r="BG18" s="861"/>
      <c r="BH18" s="861"/>
      <c r="BI18" s="861"/>
      <c r="BJ18" s="847"/>
      <c r="BK18" s="1339"/>
      <c r="BL18" s="861"/>
      <c r="BM18" s="861"/>
      <c r="BN18" s="861"/>
      <c r="BO18" s="861"/>
      <c r="BP18" s="847"/>
      <c r="BQ18" s="1339"/>
      <c r="BR18" s="861"/>
      <c r="BS18" s="861"/>
      <c r="BT18" s="861"/>
      <c r="BU18" s="861"/>
      <c r="BV18" s="847"/>
      <c r="BW18" s="1339"/>
      <c r="BX18" s="861"/>
      <c r="BY18" s="861"/>
      <c r="BZ18" s="861"/>
      <c r="CA18" s="861"/>
      <c r="CB18" s="847"/>
      <c r="CC18" s="1339"/>
      <c r="CD18" s="861"/>
      <c r="CE18" s="861"/>
      <c r="CF18" s="861"/>
      <c r="CG18" s="861"/>
    </row>
    <row r="19" spans="2:85" ht="12.75">
      <c r="B19" s="1339"/>
      <c r="C19" s="861"/>
      <c r="D19" s="861"/>
      <c r="E19" s="861"/>
      <c r="F19" s="861"/>
      <c r="G19" s="847"/>
      <c r="H19" s="1339"/>
      <c r="I19" s="861"/>
      <c r="J19" s="861"/>
      <c r="K19" s="861"/>
      <c r="L19" s="861"/>
      <c r="M19" s="847"/>
      <c r="N19" s="1339"/>
      <c r="O19" s="861"/>
      <c r="P19" s="861"/>
      <c r="Q19" s="861"/>
      <c r="R19" s="861"/>
      <c r="S19" s="847"/>
      <c r="T19" s="1339"/>
      <c r="U19" s="861"/>
      <c r="V19" s="861"/>
      <c r="W19" s="861"/>
      <c r="X19" s="861"/>
      <c r="Y19" s="847"/>
      <c r="Z19" s="1339"/>
      <c r="AA19" s="861"/>
      <c r="AB19" s="861"/>
      <c r="AC19" s="861"/>
      <c r="AD19" s="861"/>
      <c r="AE19" s="843"/>
      <c r="AF19" s="1339"/>
      <c r="AG19" s="861"/>
      <c r="AH19" s="861"/>
      <c r="AI19" s="861"/>
      <c r="AJ19" s="861"/>
      <c r="AK19" s="846"/>
      <c r="AL19" s="846"/>
      <c r="AM19" s="1339"/>
      <c r="AN19" s="861"/>
      <c r="AO19" s="861"/>
      <c r="AP19" s="861"/>
      <c r="AQ19" s="861"/>
      <c r="AR19" s="847"/>
      <c r="AS19" s="1339"/>
      <c r="AT19" s="861"/>
      <c r="AU19" s="861"/>
      <c r="AV19" s="861"/>
      <c r="AW19" s="861"/>
      <c r="AX19" s="843"/>
      <c r="AY19" s="1339"/>
      <c r="AZ19" s="861"/>
      <c r="BA19" s="861"/>
      <c r="BB19" s="861"/>
      <c r="BC19" s="861"/>
      <c r="BD19" s="843"/>
      <c r="BE19" s="1339"/>
      <c r="BF19" s="861"/>
      <c r="BG19" s="861"/>
      <c r="BH19" s="861"/>
      <c r="BI19" s="861"/>
      <c r="BJ19" s="843"/>
      <c r="BK19" s="1339"/>
      <c r="BL19" s="861"/>
      <c r="BM19" s="861"/>
      <c r="BN19" s="861"/>
      <c r="BO19" s="861"/>
      <c r="BP19" s="847"/>
      <c r="BQ19" s="1339"/>
      <c r="BR19" s="861"/>
      <c r="BS19" s="861"/>
      <c r="BT19" s="861"/>
      <c r="BU19" s="861"/>
      <c r="BV19" s="847"/>
      <c r="BW19" s="1339"/>
      <c r="BX19" s="861"/>
      <c r="BY19" s="861"/>
      <c r="BZ19" s="861"/>
      <c r="CA19" s="861"/>
      <c r="CB19" s="847"/>
      <c r="CC19" s="1339"/>
      <c r="CD19" s="861"/>
      <c r="CE19" s="861"/>
      <c r="CF19" s="861"/>
      <c r="CG19" s="861"/>
    </row>
    <row r="20" spans="1:85" ht="12.75">
      <c r="A20" s="847"/>
      <c r="B20" s="1340"/>
      <c r="C20" s="848"/>
      <c r="D20" s="848"/>
      <c r="E20" s="848"/>
      <c r="F20" s="848"/>
      <c r="G20" s="849"/>
      <c r="H20" s="1340"/>
      <c r="I20" s="848"/>
      <c r="J20" s="848"/>
      <c r="K20" s="848"/>
      <c r="L20" s="848"/>
      <c r="M20" s="849"/>
      <c r="N20" s="1340"/>
      <c r="O20" s="848"/>
      <c r="P20" s="848"/>
      <c r="Q20" s="848"/>
      <c r="R20" s="848"/>
      <c r="S20" s="849"/>
      <c r="T20" s="1340"/>
      <c r="U20" s="848"/>
      <c r="V20" s="848"/>
      <c r="W20" s="848"/>
      <c r="X20" s="848"/>
      <c r="Y20" s="849"/>
      <c r="Z20" s="1340"/>
      <c r="AA20" s="848"/>
      <c r="AB20" s="848"/>
      <c r="AC20" s="848"/>
      <c r="AD20" s="848"/>
      <c r="AE20" s="849"/>
      <c r="AF20" s="1340"/>
      <c r="AG20" s="848"/>
      <c r="AH20" s="848"/>
      <c r="AI20" s="848"/>
      <c r="AJ20" s="848"/>
      <c r="AK20" s="846"/>
      <c r="AL20" s="846"/>
      <c r="AM20" s="1340"/>
      <c r="AN20" s="848"/>
      <c r="AO20" s="848"/>
      <c r="AP20" s="848"/>
      <c r="AQ20" s="848"/>
      <c r="AR20" s="849"/>
      <c r="AS20" s="1340"/>
      <c r="AT20" s="848"/>
      <c r="AU20" s="848"/>
      <c r="AV20" s="848"/>
      <c r="AW20" s="848"/>
      <c r="AX20" s="849"/>
      <c r="AY20" s="1340"/>
      <c r="AZ20" s="848"/>
      <c r="BA20" s="848"/>
      <c r="BB20" s="848"/>
      <c r="BC20" s="848"/>
      <c r="BD20" s="849"/>
      <c r="BE20" s="1340"/>
      <c r="BF20" s="848"/>
      <c r="BG20" s="848"/>
      <c r="BH20" s="848"/>
      <c r="BI20" s="848"/>
      <c r="BJ20" s="849"/>
      <c r="BK20" s="1340"/>
      <c r="BL20" s="848"/>
      <c r="BM20" s="848"/>
      <c r="BN20" s="848"/>
      <c r="BO20" s="848"/>
      <c r="BP20" s="849"/>
      <c r="BQ20" s="1340"/>
      <c r="BR20" s="848"/>
      <c r="BS20" s="848"/>
      <c r="BT20" s="848"/>
      <c r="BU20" s="848"/>
      <c r="BV20" s="849"/>
      <c r="BW20" s="1340"/>
      <c r="BX20" s="848"/>
      <c r="BY20" s="848"/>
      <c r="BZ20" s="848"/>
      <c r="CA20" s="848"/>
      <c r="CB20" s="862"/>
      <c r="CC20" s="1340"/>
      <c r="CD20" s="848"/>
      <c r="CE20" s="848"/>
      <c r="CF20" s="848"/>
      <c r="CG20" s="848"/>
    </row>
    <row r="21" spans="1:85" ht="12.75" customHeight="1">
      <c r="A21" s="843"/>
      <c r="B21" s="850"/>
      <c r="C21" s="849"/>
      <c r="D21" s="849"/>
      <c r="E21" s="849"/>
      <c r="F21" s="849"/>
      <c r="G21" s="849"/>
      <c r="H21" s="851"/>
      <c r="I21" s="845"/>
      <c r="J21" s="845"/>
      <c r="K21" s="845"/>
      <c r="L21" s="845"/>
      <c r="M21" s="849"/>
      <c r="N21" s="852"/>
      <c r="O21" s="852"/>
      <c r="P21" s="852"/>
      <c r="Q21" s="852"/>
      <c r="R21" s="852"/>
      <c r="S21" s="849"/>
      <c r="T21" s="851"/>
      <c r="U21" s="845"/>
      <c r="V21" s="845"/>
      <c r="W21" s="845"/>
      <c r="X21" s="845"/>
      <c r="Y21" s="849"/>
      <c r="Z21" s="850"/>
      <c r="AA21" s="849"/>
      <c r="AB21" s="849"/>
      <c r="AC21" s="849"/>
      <c r="AD21" s="849"/>
      <c r="AE21" s="849"/>
      <c r="AF21" s="851"/>
      <c r="AG21" s="845"/>
      <c r="AH21" s="845"/>
      <c r="AI21" s="845"/>
      <c r="AJ21" s="845"/>
      <c r="AK21" s="846"/>
      <c r="AL21" s="846"/>
      <c r="AM21" s="847"/>
      <c r="AN21" s="847"/>
      <c r="AO21" s="847"/>
      <c r="AP21" s="847"/>
      <c r="AQ21" s="847"/>
      <c r="AR21" s="849"/>
      <c r="AS21" s="849"/>
      <c r="AT21" s="849"/>
      <c r="AU21" s="849"/>
      <c r="AV21" s="849"/>
      <c r="AW21" s="849"/>
      <c r="AX21" s="849"/>
      <c r="AY21" s="851"/>
      <c r="AZ21" s="845"/>
      <c r="BA21" s="845"/>
      <c r="BB21" s="845"/>
      <c r="BC21" s="845"/>
      <c r="BD21" s="849"/>
      <c r="BE21" s="852"/>
      <c r="BF21" s="857"/>
      <c r="BG21" s="857"/>
      <c r="BH21" s="857"/>
      <c r="BI21" s="857"/>
      <c r="BJ21" s="849"/>
      <c r="BK21" s="852"/>
      <c r="BL21" s="852"/>
      <c r="BM21" s="852"/>
      <c r="BN21" s="852"/>
      <c r="BO21" s="852"/>
      <c r="BP21" s="849"/>
      <c r="BQ21" s="845"/>
      <c r="BR21" s="846"/>
      <c r="BS21" s="846"/>
      <c r="BT21" s="846"/>
      <c r="BU21" s="846"/>
      <c r="BV21" s="849"/>
      <c r="BW21" s="851"/>
      <c r="BX21" s="845"/>
      <c r="BY21" s="845"/>
      <c r="BZ21" s="845"/>
      <c r="CA21" s="845"/>
      <c r="CB21" s="862"/>
      <c r="CC21" s="851"/>
      <c r="CD21" s="845"/>
      <c r="CE21" s="845"/>
      <c r="CF21" s="845"/>
      <c r="CG21" s="845"/>
    </row>
    <row r="22" spans="2:85" ht="12.75" customHeight="1">
      <c r="B22" s="863" t="s">
        <v>847</v>
      </c>
      <c r="C22" s="992">
        <v>437</v>
      </c>
      <c r="D22" s="852">
        <v>509</v>
      </c>
      <c r="E22" s="992">
        <v>317</v>
      </c>
      <c r="F22" s="992">
        <v>389</v>
      </c>
      <c r="G22" s="853"/>
      <c r="H22" s="864" t="s">
        <v>865</v>
      </c>
      <c r="I22" s="997">
        <v>290</v>
      </c>
      <c r="J22" s="998">
        <v>355</v>
      </c>
      <c r="K22" s="997">
        <v>181</v>
      </c>
      <c r="L22" s="997">
        <v>245</v>
      </c>
      <c r="M22" s="853"/>
      <c r="N22" s="864" t="s">
        <v>520</v>
      </c>
      <c r="O22" s="997">
        <v>120</v>
      </c>
      <c r="P22" s="998">
        <v>138</v>
      </c>
      <c r="Q22" s="997">
        <v>88</v>
      </c>
      <c r="R22" s="1003">
        <v>106</v>
      </c>
      <c r="S22" s="847"/>
      <c r="T22" s="864" t="s">
        <v>93</v>
      </c>
      <c r="U22" s="997">
        <v>176</v>
      </c>
      <c r="V22" s="997">
        <v>214</v>
      </c>
      <c r="W22" s="997">
        <v>108</v>
      </c>
      <c r="X22" s="997">
        <v>146</v>
      </c>
      <c r="Y22" s="847"/>
      <c r="Z22" s="865" t="s">
        <v>1153</v>
      </c>
      <c r="AA22" s="1001">
        <v>291</v>
      </c>
      <c r="AB22" s="1001">
        <v>341</v>
      </c>
      <c r="AC22" s="1001">
        <v>209</v>
      </c>
      <c r="AD22" s="1001">
        <v>258</v>
      </c>
      <c r="AE22" s="854"/>
      <c r="AF22" s="866" t="s">
        <v>1837</v>
      </c>
      <c r="AG22" s="1001">
        <v>279</v>
      </c>
      <c r="AH22" s="1001">
        <v>325</v>
      </c>
      <c r="AI22" s="1001">
        <v>200</v>
      </c>
      <c r="AJ22" s="1001">
        <v>246</v>
      </c>
      <c r="AK22" s="847"/>
      <c r="AL22" s="847"/>
      <c r="AM22" s="864" t="s">
        <v>1778</v>
      </c>
      <c r="AN22" s="1018">
        <v>220</v>
      </c>
      <c r="AO22" s="1019">
        <v>268</v>
      </c>
      <c r="AP22" s="1020">
        <v>142</v>
      </c>
      <c r="AQ22" s="1019">
        <v>190</v>
      </c>
      <c r="AR22" s="847"/>
      <c r="AS22" s="863" t="s">
        <v>1139</v>
      </c>
      <c r="AT22" s="992">
        <v>254</v>
      </c>
      <c r="AU22" s="992">
        <v>292</v>
      </c>
      <c r="AV22" s="852">
        <v>192</v>
      </c>
      <c r="AW22" s="992">
        <v>231</v>
      </c>
      <c r="AX22" s="854"/>
      <c r="AY22" s="866" t="s">
        <v>1759</v>
      </c>
      <c r="AZ22" s="997">
        <v>201</v>
      </c>
      <c r="BA22" s="998">
        <v>243</v>
      </c>
      <c r="BB22" s="997">
        <v>127</v>
      </c>
      <c r="BC22" s="997">
        <v>169</v>
      </c>
      <c r="BD22" s="854"/>
      <c r="BE22" s="866" t="s">
        <v>1760</v>
      </c>
      <c r="BF22" s="997">
        <v>252</v>
      </c>
      <c r="BG22" s="846">
        <v>282</v>
      </c>
      <c r="BH22" s="997">
        <v>198</v>
      </c>
      <c r="BI22" s="997">
        <v>228</v>
      </c>
      <c r="BJ22" s="854"/>
      <c r="BK22" s="881" t="s">
        <v>122</v>
      </c>
      <c r="BL22" s="1019">
        <v>103</v>
      </c>
      <c r="BM22" s="1019">
        <v>119</v>
      </c>
      <c r="BN22" s="1020">
        <v>73</v>
      </c>
      <c r="BO22" s="1019">
        <v>89</v>
      </c>
      <c r="BP22" s="847"/>
      <c r="BQ22" s="865" t="s">
        <v>1761</v>
      </c>
      <c r="BR22" s="1019">
        <v>287</v>
      </c>
      <c r="BS22" s="1019">
        <v>342</v>
      </c>
      <c r="BT22" s="1027">
        <v>195</v>
      </c>
      <c r="BU22" s="1027">
        <v>249</v>
      </c>
      <c r="BV22" s="847"/>
      <c r="BW22" s="865" t="s">
        <v>1768</v>
      </c>
      <c r="BX22" s="1019">
        <v>311</v>
      </c>
      <c r="BY22" s="1019">
        <v>356</v>
      </c>
      <c r="BZ22" s="1027">
        <v>241</v>
      </c>
      <c r="CA22" s="1027">
        <v>286</v>
      </c>
      <c r="CB22" s="847"/>
      <c r="CC22" s="863" t="s">
        <v>882</v>
      </c>
      <c r="CD22" s="1006">
        <v>219</v>
      </c>
      <c r="CE22" s="997">
        <v>265</v>
      </c>
      <c r="CF22" s="998">
        <v>139</v>
      </c>
      <c r="CG22" s="997">
        <v>185</v>
      </c>
    </row>
    <row r="23" spans="2:85" ht="12.75" customHeight="1">
      <c r="B23" s="863" t="s">
        <v>848</v>
      </c>
      <c r="C23" s="848">
        <v>369</v>
      </c>
      <c r="D23" s="993">
        <v>429</v>
      </c>
      <c r="E23" s="848">
        <v>270</v>
      </c>
      <c r="F23" s="848">
        <v>330</v>
      </c>
      <c r="G23" s="853"/>
      <c r="H23" s="864" t="s">
        <v>866</v>
      </c>
      <c r="I23" s="994">
        <v>217</v>
      </c>
      <c r="J23" s="846">
        <v>264</v>
      </c>
      <c r="K23" s="994">
        <v>138</v>
      </c>
      <c r="L23" s="994">
        <v>185</v>
      </c>
      <c r="M23" s="853"/>
      <c r="N23" s="864" t="s">
        <v>521</v>
      </c>
      <c r="O23" s="994">
        <v>89</v>
      </c>
      <c r="P23" s="846">
        <v>102</v>
      </c>
      <c r="Q23" s="994">
        <v>65</v>
      </c>
      <c r="R23" s="1004">
        <v>79</v>
      </c>
      <c r="S23" s="847"/>
      <c r="T23" s="864" t="s">
        <v>94</v>
      </c>
      <c r="U23" s="994">
        <v>141</v>
      </c>
      <c r="V23" s="994">
        <v>171</v>
      </c>
      <c r="W23" s="994">
        <v>88</v>
      </c>
      <c r="X23" s="994">
        <v>117</v>
      </c>
      <c r="Y23" s="847"/>
      <c r="Z23" s="867" t="s">
        <v>1154</v>
      </c>
      <c r="AA23" s="1010">
        <v>278</v>
      </c>
      <c r="AB23" s="1010">
        <v>322</v>
      </c>
      <c r="AC23" s="1010">
        <v>204</v>
      </c>
      <c r="AD23" s="1010">
        <v>248</v>
      </c>
      <c r="AE23" s="854"/>
      <c r="AF23" s="866" t="s">
        <v>1810</v>
      </c>
      <c r="AG23" s="994">
        <v>270</v>
      </c>
      <c r="AH23" s="846">
        <v>314</v>
      </c>
      <c r="AI23" s="994">
        <v>194</v>
      </c>
      <c r="AJ23" s="1004">
        <v>237</v>
      </c>
      <c r="AK23" s="847"/>
      <c r="AL23" s="847"/>
      <c r="AM23" s="864" t="s">
        <v>1779</v>
      </c>
      <c r="AN23" s="1014">
        <v>191</v>
      </c>
      <c r="AO23" s="1015">
        <v>234</v>
      </c>
      <c r="AP23" s="1021">
        <v>123</v>
      </c>
      <c r="AQ23" s="1015">
        <v>166</v>
      </c>
      <c r="AR23" s="847"/>
      <c r="AS23" s="871" t="s">
        <v>1140</v>
      </c>
      <c r="AT23" s="1010">
        <v>226</v>
      </c>
      <c r="AU23" s="1010">
        <v>261</v>
      </c>
      <c r="AV23" s="849">
        <v>168</v>
      </c>
      <c r="AW23" s="1010">
        <v>202</v>
      </c>
      <c r="AX23" s="854"/>
      <c r="AY23" s="881" t="s">
        <v>1769</v>
      </c>
      <c r="AZ23" s="994">
        <v>201</v>
      </c>
      <c r="BA23" s="846">
        <v>243</v>
      </c>
      <c r="BB23" s="994">
        <v>126</v>
      </c>
      <c r="BC23" s="994">
        <v>168</v>
      </c>
      <c r="BD23" s="854"/>
      <c r="BE23" s="881" t="s">
        <v>1770</v>
      </c>
      <c r="BF23" s="994">
        <v>213</v>
      </c>
      <c r="BG23" s="846">
        <v>238</v>
      </c>
      <c r="BH23" s="994">
        <v>167</v>
      </c>
      <c r="BI23" s="994">
        <v>193</v>
      </c>
      <c r="BJ23" s="854"/>
      <c r="BK23" s="881" t="s">
        <v>123</v>
      </c>
      <c r="BL23" s="1015">
        <v>94</v>
      </c>
      <c r="BM23" s="1015">
        <v>109</v>
      </c>
      <c r="BN23" s="1021">
        <v>67</v>
      </c>
      <c r="BO23" s="1015">
        <v>82</v>
      </c>
      <c r="BP23" s="847"/>
      <c r="BQ23" s="865" t="s">
        <v>1771</v>
      </c>
      <c r="BR23" s="1015">
        <v>228</v>
      </c>
      <c r="BS23" s="1015">
        <v>273</v>
      </c>
      <c r="BT23" s="1028">
        <v>151</v>
      </c>
      <c r="BU23" s="1028">
        <v>196</v>
      </c>
      <c r="BV23" s="847"/>
      <c r="BW23" s="865" t="s">
        <v>1772</v>
      </c>
      <c r="BX23" s="1015">
        <v>259</v>
      </c>
      <c r="BY23" s="1015">
        <v>298</v>
      </c>
      <c r="BZ23" s="1028">
        <v>201</v>
      </c>
      <c r="CA23" s="1028">
        <v>240</v>
      </c>
      <c r="CB23" s="847"/>
      <c r="CC23" s="868" t="s">
        <v>1773</v>
      </c>
      <c r="CD23" s="1007">
        <v>199</v>
      </c>
      <c r="CE23" s="994">
        <v>241</v>
      </c>
      <c r="CF23" s="846">
        <v>125</v>
      </c>
      <c r="CG23" s="994">
        <v>167</v>
      </c>
    </row>
    <row r="24" spans="2:85" ht="12.75" customHeight="1">
      <c r="B24" s="863" t="s">
        <v>2368</v>
      </c>
      <c r="C24" s="994">
        <v>389</v>
      </c>
      <c r="D24" s="846">
        <v>452</v>
      </c>
      <c r="E24" s="994">
        <v>286</v>
      </c>
      <c r="F24" s="994">
        <v>349</v>
      </c>
      <c r="G24" s="853"/>
      <c r="H24" s="864" t="s">
        <v>867</v>
      </c>
      <c r="I24" s="994">
        <v>180</v>
      </c>
      <c r="J24" s="846">
        <v>218</v>
      </c>
      <c r="K24" s="994">
        <v>115</v>
      </c>
      <c r="L24" s="994">
        <v>154</v>
      </c>
      <c r="M24" s="855"/>
      <c r="N24" s="863" t="s">
        <v>522</v>
      </c>
      <c r="O24" s="994">
        <v>75</v>
      </c>
      <c r="P24" s="846">
        <v>86</v>
      </c>
      <c r="Q24" s="994">
        <v>56</v>
      </c>
      <c r="R24" s="1004">
        <v>67</v>
      </c>
      <c r="S24" s="847"/>
      <c r="T24" s="864" t="s">
        <v>95</v>
      </c>
      <c r="U24" s="994">
        <v>105</v>
      </c>
      <c r="V24" s="994">
        <v>127</v>
      </c>
      <c r="W24" s="994">
        <v>66</v>
      </c>
      <c r="X24" s="994">
        <v>88</v>
      </c>
      <c r="Y24" s="847"/>
      <c r="Z24" s="867" t="s">
        <v>1155</v>
      </c>
      <c r="AA24" s="1010">
        <v>259</v>
      </c>
      <c r="AB24" s="1010">
        <v>298</v>
      </c>
      <c r="AC24" s="1010">
        <v>195</v>
      </c>
      <c r="AD24" s="1010">
        <v>233</v>
      </c>
      <c r="AE24" s="854"/>
      <c r="AF24" s="858" t="s">
        <v>1811</v>
      </c>
      <c r="AG24" s="995">
        <v>262</v>
      </c>
      <c r="AH24" s="996">
        <v>304</v>
      </c>
      <c r="AI24" s="995">
        <v>188</v>
      </c>
      <c r="AJ24" s="1005">
        <v>230</v>
      </c>
      <c r="AK24" s="847"/>
      <c r="AL24" s="847"/>
      <c r="AM24" s="864" t="s">
        <v>1780</v>
      </c>
      <c r="AN24" s="1014">
        <v>169</v>
      </c>
      <c r="AO24" s="1015">
        <v>205</v>
      </c>
      <c r="AP24" s="1021">
        <v>109</v>
      </c>
      <c r="AQ24" s="1015">
        <v>146</v>
      </c>
      <c r="AR24" s="847"/>
      <c r="AS24" s="871" t="s">
        <v>900</v>
      </c>
      <c r="AT24" s="1010">
        <v>222</v>
      </c>
      <c r="AU24" s="1010">
        <v>255</v>
      </c>
      <c r="AV24" s="849">
        <v>165</v>
      </c>
      <c r="AW24" s="1010">
        <v>198</v>
      </c>
      <c r="AX24" s="854"/>
      <c r="AY24" s="881" t="s">
        <v>1622</v>
      </c>
      <c r="AZ24" s="995">
        <v>172</v>
      </c>
      <c r="BA24" s="996">
        <v>208</v>
      </c>
      <c r="BB24" s="995">
        <v>109</v>
      </c>
      <c r="BC24" s="995">
        <v>144</v>
      </c>
      <c r="BD24" s="854"/>
      <c r="BE24" s="881" t="s">
        <v>1623</v>
      </c>
      <c r="BF24" s="994">
        <v>207</v>
      </c>
      <c r="BG24" s="846">
        <v>237</v>
      </c>
      <c r="BH24" s="994">
        <v>153</v>
      </c>
      <c r="BI24" s="994">
        <v>183</v>
      </c>
      <c r="BJ24" s="854"/>
      <c r="BK24" s="881" t="s">
        <v>124</v>
      </c>
      <c r="BL24" s="1015">
        <v>86</v>
      </c>
      <c r="BM24" s="1015">
        <v>99</v>
      </c>
      <c r="BN24" s="1021">
        <v>61</v>
      </c>
      <c r="BO24" s="1015">
        <v>75</v>
      </c>
      <c r="BP24" s="847"/>
      <c r="BQ24" s="867" t="s">
        <v>1624</v>
      </c>
      <c r="BR24" s="1015">
        <v>268</v>
      </c>
      <c r="BS24" s="1015">
        <v>314</v>
      </c>
      <c r="BT24" s="1028">
        <v>186</v>
      </c>
      <c r="BU24" s="1028">
        <v>232</v>
      </c>
      <c r="BV24" s="847"/>
      <c r="BW24" s="865" t="s">
        <v>1625</v>
      </c>
      <c r="BX24" s="1017">
        <v>219</v>
      </c>
      <c r="BY24" s="1017">
        <v>254</v>
      </c>
      <c r="BZ24" s="1029">
        <v>170</v>
      </c>
      <c r="CA24" s="1029">
        <v>205</v>
      </c>
      <c r="CB24" s="847"/>
      <c r="CC24" s="868" t="s">
        <v>884</v>
      </c>
      <c r="CD24" s="1007">
        <v>281</v>
      </c>
      <c r="CE24" s="994">
        <v>323</v>
      </c>
      <c r="CF24" s="846">
        <v>210</v>
      </c>
      <c r="CG24" s="994">
        <v>252</v>
      </c>
    </row>
    <row r="25" spans="2:85" ht="12.75" customHeight="1">
      <c r="B25" s="867" t="s">
        <v>849</v>
      </c>
      <c r="C25" s="994">
        <v>334</v>
      </c>
      <c r="D25" s="846">
        <v>387</v>
      </c>
      <c r="E25" s="994">
        <v>247</v>
      </c>
      <c r="F25" s="994">
        <v>300</v>
      </c>
      <c r="G25" s="853"/>
      <c r="H25" s="864" t="s">
        <v>868</v>
      </c>
      <c r="I25" s="995">
        <v>96</v>
      </c>
      <c r="J25" s="996">
        <v>116</v>
      </c>
      <c r="K25" s="995">
        <v>65</v>
      </c>
      <c r="L25" s="995">
        <v>85</v>
      </c>
      <c r="M25" s="855"/>
      <c r="N25" s="863" t="s">
        <v>1141</v>
      </c>
      <c r="O25" s="994">
        <v>57</v>
      </c>
      <c r="P25" s="846">
        <v>65</v>
      </c>
      <c r="Q25" s="994">
        <v>42</v>
      </c>
      <c r="R25" s="1004">
        <v>51</v>
      </c>
      <c r="S25" s="847"/>
      <c r="T25" s="864" t="s">
        <v>2194</v>
      </c>
      <c r="U25" s="994">
        <v>86</v>
      </c>
      <c r="V25" s="994">
        <v>104</v>
      </c>
      <c r="W25" s="994">
        <v>55</v>
      </c>
      <c r="X25" s="994">
        <v>73</v>
      </c>
      <c r="Y25" s="847"/>
      <c r="Z25" s="867" t="s">
        <v>1156</v>
      </c>
      <c r="AA25" s="1010">
        <v>247</v>
      </c>
      <c r="AB25" s="1010">
        <v>282</v>
      </c>
      <c r="AC25" s="1010">
        <v>187</v>
      </c>
      <c r="AD25" s="1010">
        <v>223</v>
      </c>
      <c r="AE25" s="854"/>
      <c r="AF25" s="858" t="s">
        <v>1812</v>
      </c>
      <c r="AG25" s="994">
        <v>234</v>
      </c>
      <c r="AH25" s="846">
        <v>269</v>
      </c>
      <c r="AI25" s="994">
        <v>173</v>
      </c>
      <c r="AJ25" s="1004">
        <v>207</v>
      </c>
      <c r="AK25" s="847"/>
      <c r="AL25" s="847"/>
      <c r="AM25" s="869" t="s">
        <v>1781</v>
      </c>
      <c r="AN25" s="1014">
        <v>335</v>
      </c>
      <c r="AO25" s="1015">
        <v>383</v>
      </c>
      <c r="AP25" s="1021">
        <v>263</v>
      </c>
      <c r="AQ25" s="1015">
        <v>311</v>
      </c>
      <c r="AR25" s="847"/>
      <c r="AS25" s="871" t="s">
        <v>901</v>
      </c>
      <c r="AT25" s="1010">
        <v>181</v>
      </c>
      <c r="AU25" s="1010">
        <v>210</v>
      </c>
      <c r="AV25" s="849">
        <v>128</v>
      </c>
      <c r="AW25" s="1010">
        <v>158</v>
      </c>
      <c r="AX25" s="854"/>
      <c r="AY25" s="881" t="s">
        <v>1626</v>
      </c>
      <c r="AZ25" s="994">
        <v>336</v>
      </c>
      <c r="BA25" s="994">
        <v>393</v>
      </c>
      <c r="BB25" s="846">
        <v>231</v>
      </c>
      <c r="BC25" s="994">
        <v>289</v>
      </c>
      <c r="BD25" s="854"/>
      <c r="BE25" s="881" t="s">
        <v>1627</v>
      </c>
      <c r="BF25" s="994">
        <v>185</v>
      </c>
      <c r="BG25" s="846">
        <v>211</v>
      </c>
      <c r="BH25" s="994">
        <v>136</v>
      </c>
      <c r="BI25" s="994">
        <v>163</v>
      </c>
      <c r="BJ25" s="854"/>
      <c r="BK25" s="881" t="s">
        <v>125</v>
      </c>
      <c r="BL25" s="1015">
        <v>80</v>
      </c>
      <c r="BM25" s="1015">
        <v>92</v>
      </c>
      <c r="BN25" s="1021">
        <v>57</v>
      </c>
      <c r="BO25" s="1015">
        <v>69</v>
      </c>
      <c r="BP25" s="847"/>
      <c r="BQ25" s="867" t="s">
        <v>1628</v>
      </c>
      <c r="BR25" s="1015">
        <v>222</v>
      </c>
      <c r="BS25" s="1015">
        <v>262</v>
      </c>
      <c r="BT25" s="1028">
        <v>153</v>
      </c>
      <c r="BU25" s="1028">
        <v>193</v>
      </c>
      <c r="BV25" s="847"/>
      <c r="BW25" s="867" t="s">
        <v>1629</v>
      </c>
      <c r="BX25" s="1015">
        <v>301</v>
      </c>
      <c r="BY25" s="1015">
        <v>341</v>
      </c>
      <c r="BZ25" s="1028">
        <v>239</v>
      </c>
      <c r="CA25" s="1028">
        <v>278</v>
      </c>
      <c r="CB25" s="847"/>
      <c r="CC25" s="868" t="s">
        <v>2346</v>
      </c>
      <c r="CD25" s="1007">
        <v>182</v>
      </c>
      <c r="CE25" s="994">
        <v>220</v>
      </c>
      <c r="CF25" s="846">
        <v>113</v>
      </c>
      <c r="CG25" s="994">
        <v>151</v>
      </c>
    </row>
    <row r="26" spans="2:85" ht="12.75" customHeight="1">
      <c r="B26" s="867" t="s">
        <v>2369</v>
      </c>
      <c r="C26" s="994">
        <v>370</v>
      </c>
      <c r="D26" s="846">
        <v>428</v>
      </c>
      <c r="E26" s="994">
        <v>271</v>
      </c>
      <c r="F26" s="994">
        <v>329</v>
      </c>
      <c r="G26" s="853"/>
      <c r="H26" s="864" t="s">
        <v>869</v>
      </c>
      <c r="I26" s="994">
        <v>296</v>
      </c>
      <c r="J26" s="846">
        <v>361</v>
      </c>
      <c r="K26" s="994">
        <v>182</v>
      </c>
      <c r="L26" s="994">
        <v>247</v>
      </c>
      <c r="M26" s="855"/>
      <c r="N26" s="863" t="s">
        <v>2397</v>
      </c>
      <c r="O26" s="994">
        <v>49</v>
      </c>
      <c r="P26" s="846">
        <v>56</v>
      </c>
      <c r="Q26" s="994">
        <v>37</v>
      </c>
      <c r="R26" s="1004">
        <v>44</v>
      </c>
      <c r="S26" s="847"/>
      <c r="T26" s="864" t="s">
        <v>2195</v>
      </c>
      <c r="U26" s="994">
        <v>71</v>
      </c>
      <c r="V26" s="994">
        <v>86</v>
      </c>
      <c r="W26" s="994">
        <v>46</v>
      </c>
      <c r="X26" s="994">
        <v>60</v>
      </c>
      <c r="Y26" s="847"/>
      <c r="Z26" s="867" t="s">
        <v>1157</v>
      </c>
      <c r="AA26" s="1010">
        <v>235</v>
      </c>
      <c r="AB26" s="1010">
        <v>267</v>
      </c>
      <c r="AC26" s="1010">
        <v>180</v>
      </c>
      <c r="AD26" s="1010">
        <v>212</v>
      </c>
      <c r="AE26" s="854"/>
      <c r="AF26" s="858" t="s">
        <v>1813</v>
      </c>
      <c r="AG26" s="994">
        <v>244</v>
      </c>
      <c r="AH26" s="846">
        <v>286</v>
      </c>
      <c r="AI26" s="994">
        <v>169</v>
      </c>
      <c r="AJ26" s="1004">
        <v>210</v>
      </c>
      <c r="AK26" s="847"/>
      <c r="AL26" s="847"/>
      <c r="AM26" s="869" t="s">
        <v>1782</v>
      </c>
      <c r="AN26" s="1014">
        <v>163</v>
      </c>
      <c r="AO26" s="1015">
        <v>198</v>
      </c>
      <c r="AP26" s="1021">
        <v>106</v>
      </c>
      <c r="AQ26" s="1015">
        <v>141</v>
      </c>
      <c r="AR26" s="847"/>
      <c r="AS26" s="871" t="s">
        <v>902</v>
      </c>
      <c r="AT26" s="1010">
        <v>218</v>
      </c>
      <c r="AU26" s="1010">
        <v>247</v>
      </c>
      <c r="AV26" s="849">
        <v>168</v>
      </c>
      <c r="AW26" s="1010">
        <v>197</v>
      </c>
      <c r="AX26" s="854"/>
      <c r="AY26" s="881" t="s">
        <v>1630</v>
      </c>
      <c r="AZ26" s="994">
        <v>253</v>
      </c>
      <c r="BA26" s="994">
        <v>297</v>
      </c>
      <c r="BB26" s="846">
        <v>175</v>
      </c>
      <c r="BC26" s="994">
        <v>219</v>
      </c>
      <c r="BD26" s="854"/>
      <c r="BE26" s="881" t="s">
        <v>1631</v>
      </c>
      <c r="BF26" s="994">
        <v>166</v>
      </c>
      <c r="BG26" s="846">
        <v>190</v>
      </c>
      <c r="BH26" s="994">
        <v>123</v>
      </c>
      <c r="BI26" s="994">
        <v>147</v>
      </c>
      <c r="BJ26" s="854"/>
      <c r="BK26" s="881" t="s">
        <v>126</v>
      </c>
      <c r="BL26" s="1017">
        <v>72</v>
      </c>
      <c r="BM26" s="1017">
        <v>84</v>
      </c>
      <c r="BN26" s="1023">
        <v>52</v>
      </c>
      <c r="BO26" s="1017">
        <v>63</v>
      </c>
      <c r="BP26" s="847"/>
      <c r="BQ26" s="867" t="s">
        <v>1632</v>
      </c>
      <c r="BR26" s="1015">
        <v>246</v>
      </c>
      <c r="BS26" s="1015">
        <v>286</v>
      </c>
      <c r="BT26" s="1028">
        <v>175</v>
      </c>
      <c r="BU26" s="1028">
        <v>215</v>
      </c>
      <c r="BV26" s="847"/>
      <c r="BW26" s="867" t="s">
        <v>1633</v>
      </c>
      <c r="BX26" s="1015">
        <v>225</v>
      </c>
      <c r="BY26" s="1015">
        <v>256</v>
      </c>
      <c r="BZ26" s="1028">
        <v>179</v>
      </c>
      <c r="CA26" s="1028">
        <v>210</v>
      </c>
      <c r="CB26" s="847"/>
      <c r="CC26" s="868" t="s">
        <v>1634</v>
      </c>
      <c r="CD26" s="1036">
        <v>163</v>
      </c>
      <c r="CE26" s="995">
        <v>197</v>
      </c>
      <c r="CF26" s="996">
        <v>102</v>
      </c>
      <c r="CG26" s="995">
        <v>136</v>
      </c>
    </row>
    <row r="27" spans="2:85" ht="12.75" customHeight="1">
      <c r="B27" s="867" t="s">
        <v>850</v>
      </c>
      <c r="C27" s="995">
        <v>311</v>
      </c>
      <c r="D27" s="996">
        <v>360</v>
      </c>
      <c r="E27" s="995">
        <v>230</v>
      </c>
      <c r="F27" s="995">
        <v>279</v>
      </c>
      <c r="G27" s="853"/>
      <c r="H27" s="864" t="s">
        <v>2067</v>
      </c>
      <c r="I27" s="994">
        <v>220</v>
      </c>
      <c r="J27" s="846">
        <v>267</v>
      </c>
      <c r="K27" s="994">
        <v>137</v>
      </c>
      <c r="L27" s="994">
        <v>185</v>
      </c>
      <c r="M27" s="855"/>
      <c r="N27" s="863" t="s">
        <v>2398</v>
      </c>
      <c r="O27" s="994">
        <v>42</v>
      </c>
      <c r="P27" s="846">
        <v>48</v>
      </c>
      <c r="Q27" s="994">
        <v>32</v>
      </c>
      <c r="R27" s="1004">
        <v>38</v>
      </c>
      <c r="S27" s="847"/>
      <c r="T27" s="864" t="s">
        <v>2527</v>
      </c>
      <c r="U27" s="994">
        <v>59</v>
      </c>
      <c r="V27" s="994">
        <v>72</v>
      </c>
      <c r="W27" s="994">
        <v>39</v>
      </c>
      <c r="X27" s="994">
        <v>51</v>
      </c>
      <c r="Y27" s="847"/>
      <c r="Z27" s="867" t="s">
        <v>2025</v>
      </c>
      <c r="AA27" s="1010">
        <v>225</v>
      </c>
      <c r="AB27" s="1010">
        <v>254</v>
      </c>
      <c r="AC27" s="1010">
        <v>173</v>
      </c>
      <c r="AD27" s="1010">
        <v>203</v>
      </c>
      <c r="AE27" s="854"/>
      <c r="AF27" s="858" t="s">
        <v>1662</v>
      </c>
      <c r="AG27" s="994">
        <v>207</v>
      </c>
      <c r="AH27" s="846">
        <v>242</v>
      </c>
      <c r="AI27" s="994">
        <v>143</v>
      </c>
      <c r="AJ27" s="1004">
        <v>178</v>
      </c>
      <c r="AK27" s="847"/>
      <c r="AL27" s="847"/>
      <c r="AM27" s="869" t="s">
        <v>1783</v>
      </c>
      <c r="AN27" s="1014">
        <v>155</v>
      </c>
      <c r="AO27" s="1015">
        <v>189</v>
      </c>
      <c r="AP27" s="1021">
        <v>101</v>
      </c>
      <c r="AQ27" s="1015">
        <v>135</v>
      </c>
      <c r="AR27" s="847"/>
      <c r="AS27" s="871" t="s">
        <v>903</v>
      </c>
      <c r="AT27" s="848">
        <v>184</v>
      </c>
      <c r="AU27" s="848">
        <v>211</v>
      </c>
      <c r="AV27" s="993">
        <v>136</v>
      </c>
      <c r="AW27" s="848">
        <v>163</v>
      </c>
      <c r="AX27" s="854"/>
      <c r="AY27" s="881" t="s">
        <v>1635</v>
      </c>
      <c r="AZ27" s="994">
        <v>197</v>
      </c>
      <c r="BA27" s="994">
        <v>231</v>
      </c>
      <c r="BB27" s="846">
        <v>138</v>
      </c>
      <c r="BC27" s="994">
        <v>172</v>
      </c>
      <c r="BD27" s="854"/>
      <c r="BE27" s="881" t="s">
        <v>1636</v>
      </c>
      <c r="BF27" s="1015">
        <v>154</v>
      </c>
      <c r="BG27" s="1025">
        <v>179</v>
      </c>
      <c r="BH27" s="1015">
        <v>110</v>
      </c>
      <c r="BI27" s="1015">
        <v>135</v>
      </c>
      <c r="BJ27" s="854"/>
      <c r="BK27" s="881" t="s">
        <v>127</v>
      </c>
      <c r="BL27" s="1019">
        <v>64</v>
      </c>
      <c r="BM27" s="1020">
        <v>74</v>
      </c>
      <c r="BN27" s="1019">
        <v>46</v>
      </c>
      <c r="BO27" s="1026">
        <v>56</v>
      </c>
      <c r="BP27" s="847"/>
      <c r="BQ27" s="867" t="s">
        <v>1637</v>
      </c>
      <c r="BR27" s="1015">
        <v>231</v>
      </c>
      <c r="BS27" s="1015">
        <v>267</v>
      </c>
      <c r="BT27" s="1028">
        <v>165</v>
      </c>
      <c r="BU27" s="1028">
        <v>201</v>
      </c>
      <c r="BV27" s="847"/>
      <c r="BW27" s="867" t="s">
        <v>1638</v>
      </c>
      <c r="BX27" s="1015">
        <v>285</v>
      </c>
      <c r="BY27" s="1015">
        <v>320</v>
      </c>
      <c r="BZ27" s="1028">
        <v>227</v>
      </c>
      <c r="CA27" s="1028">
        <v>263</v>
      </c>
      <c r="CB27" s="847"/>
      <c r="CC27" s="868" t="s">
        <v>1639</v>
      </c>
      <c r="CD27" s="994">
        <v>295</v>
      </c>
      <c r="CE27" s="994">
        <v>339</v>
      </c>
      <c r="CF27" s="994">
        <v>218</v>
      </c>
      <c r="CG27" s="994">
        <v>262</v>
      </c>
    </row>
    <row r="28" spans="2:85" ht="12.75" customHeight="1">
      <c r="B28" s="867" t="s">
        <v>2784</v>
      </c>
      <c r="C28" s="994">
        <v>354</v>
      </c>
      <c r="D28" s="846">
        <v>409</v>
      </c>
      <c r="E28" s="994">
        <v>260</v>
      </c>
      <c r="F28" s="994">
        <v>314</v>
      </c>
      <c r="G28" s="853"/>
      <c r="H28" s="864" t="s">
        <v>2068</v>
      </c>
      <c r="I28" s="994">
        <v>167</v>
      </c>
      <c r="J28" s="846">
        <v>202</v>
      </c>
      <c r="K28" s="994">
        <v>106</v>
      </c>
      <c r="L28" s="994">
        <v>141</v>
      </c>
      <c r="M28" s="855"/>
      <c r="N28" s="863" t="s">
        <v>1142</v>
      </c>
      <c r="O28" s="997">
        <v>118</v>
      </c>
      <c r="P28" s="998">
        <v>135</v>
      </c>
      <c r="Q28" s="997">
        <v>88</v>
      </c>
      <c r="R28" s="1003">
        <v>105</v>
      </c>
      <c r="S28" s="847"/>
      <c r="T28" s="864" t="s">
        <v>96</v>
      </c>
      <c r="U28" s="997">
        <v>152</v>
      </c>
      <c r="V28" s="998">
        <v>184</v>
      </c>
      <c r="W28" s="997">
        <v>95</v>
      </c>
      <c r="X28" s="1003">
        <v>127</v>
      </c>
      <c r="Y28" s="847"/>
      <c r="Z28" s="867" t="s">
        <v>2026</v>
      </c>
      <c r="AA28" s="1010">
        <v>213</v>
      </c>
      <c r="AB28" s="1010">
        <v>240</v>
      </c>
      <c r="AC28" s="1010">
        <v>165</v>
      </c>
      <c r="AD28" s="1010">
        <v>193</v>
      </c>
      <c r="AE28" s="854"/>
      <c r="AF28" s="858" t="s">
        <v>1663</v>
      </c>
      <c r="AG28" s="994">
        <v>281</v>
      </c>
      <c r="AH28" s="846">
        <v>318</v>
      </c>
      <c r="AI28" s="994">
        <v>218</v>
      </c>
      <c r="AJ28" s="1004">
        <v>254</v>
      </c>
      <c r="AK28" s="847"/>
      <c r="AL28" s="847"/>
      <c r="AM28" s="869" t="s">
        <v>1784</v>
      </c>
      <c r="AN28" s="1014">
        <v>217</v>
      </c>
      <c r="AO28" s="1015">
        <v>254</v>
      </c>
      <c r="AP28" s="1021">
        <v>158</v>
      </c>
      <c r="AQ28" s="1015">
        <v>195</v>
      </c>
      <c r="AR28" s="847"/>
      <c r="AS28" s="871" t="s">
        <v>904</v>
      </c>
      <c r="AT28" s="992">
        <v>203</v>
      </c>
      <c r="AU28" s="992">
        <v>228</v>
      </c>
      <c r="AV28" s="852">
        <v>159</v>
      </c>
      <c r="AW28" s="992">
        <v>184</v>
      </c>
      <c r="AX28" s="854"/>
      <c r="AY28" s="881" t="s">
        <v>1640</v>
      </c>
      <c r="AZ28" s="994">
        <v>259</v>
      </c>
      <c r="BA28" s="994">
        <v>313</v>
      </c>
      <c r="BB28" s="846">
        <v>160</v>
      </c>
      <c r="BC28" s="994">
        <v>213</v>
      </c>
      <c r="BD28" s="854"/>
      <c r="BE28" s="881" t="s">
        <v>1641</v>
      </c>
      <c r="BF28" s="1015">
        <v>139</v>
      </c>
      <c r="BG28" s="1025">
        <v>161</v>
      </c>
      <c r="BH28" s="1015">
        <v>99</v>
      </c>
      <c r="BI28" s="1015">
        <v>122</v>
      </c>
      <c r="BJ28" s="854"/>
      <c r="BK28" s="881" t="s">
        <v>128</v>
      </c>
      <c r="BL28" s="1015">
        <v>59</v>
      </c>
      <c r="BM28" s="1021">
        <v>68</v>
      </c>
      <c r="BN28" s="1015">
        <v>42</v>
      </c>
      <c r="BO28" s="1016">
        <v>52</v>
      </c>
      <c r="BP28" s="847"/>
      <c r="BQ28" s="867" t="s">
        <v>1642</v>
      </c>
      <c r="BR28" s="1015">
        <v>168</v>
      </c>
      <c r="BS28" s="1015">
        <v>196</v>
      </c>
      <c r="BT28" s="1028">
        <v>121</v>
      </c>
      <c r="BU28" s="1028">
        <v>149</v>
      </c>
      <c r="BV28" s="847"/>
      <c r="BW28" s="867" t="s">
        <v>1643</v>
      </c>
      <c r="BX28" s="1015">
        <v>219</v>
      </c>
      <c r="BY28" s="1015">
        <v>247</v>
      </c>
      <c r="BZ28" s="1028">
        <v>177</v>
      </c>
      <c r="CA28" s="1028">
        <v>205</v>
      </c>
      <c r="CB28" s="847"/>
      <c r="CC28" s="868" t="s">
        <v>1644</v>
      </c>
      <c r="CD28" s="994">
        <v>253</v>
      </c>
      <c r="CE28" s="994">
        <v>291</v>
      </c>
      <c r="CF28" s="994">
        <v>187</v>
      </c>
      <c r="CG28" s="994">
        <v>225</v>
      </c>
    </row>
    <row r="29" spans="2:85" ht="12.75" customHeight="1">
      <c r="B29" s="867" t="s">
        <v>851</v>
      </c>
      <c r="C29" s="994">
        <v>291</v>
      </c>
      <c r="D29" s="846">
        <v>335</v>
      </c>
      <c r="E29" s="994">
        <v>215</v>
      </c>
      <c r="F29" s="994">
        <v>259</v>
      </c>
      <c r="G29" s="853"/>
      <c r="H29" s="864" t="s">
        <v>2069</v>
      </c>
      <c r="I29" s="994">
        <v>92</v>
      </c>
      <c r="J29" s="846">
        <v>111</v>
      </c>
      <c r="K29" s="994">
        <v>61</v>
      </c>
      <c r="L29" s="994">
        <v>80</v>
      </c>
      <c r="M29" s="855"/>
      <c r="N29" s="863" t="s">
        <v>1143</v>
      </c>
      <c r="O29" s="994">
        <v>87</v>
      </c>
      <c r="P29" s="846">
        <v>100</v>
      </c>
      <c r="Q29" s="994">
        <v>65</v>
      </c>
      <c r="R29" s="1004">
        <v>78</v>
      </c>
      <c r="S29" s="847"/>
      <c r="T29" s="864" t="s">
        <v>97</v>
      </c>
      <c r="U29" s="994">
        <v>117</v>
      </c>
      <c r="V29" s="846">
        <v>141</v>
      </c>
      <c r="W29" s="994">
        <v>74</v>
      </c>
      <c r="X29" s="1004">
        <v>98</v>
      </c>
      <c r="Y29" s="847"/>
      <c r="Z29" s="867" t="s">
        <v>2027</v>
      </c>
      <c r="AA29" s="1010">
        <v>198</v>
      </c>
      <c r="AB29" s="1010">
        <v>223</v>
      </c>
      <c r="AC29" s="1010">
        <v>155</v>
      </c>
      <c r="AD29" s="1010">
        <v>180</v>
      </c>
      <c r="AE29" s="854"/>
      <c r="AF29" s="858" t="s">
        <v>1664</v>
      </c>
      <c r="AG29" s="994">
        <v>248</v>
      </c>
      <c r="AH29" s="846">
        <v>280</v>
      </c>
      <c r="AI29" s="994">
        <v>192</v>
      </c>
      <c r="AJ29" s="1004">
        <v>224</v>
      </c>
      <c r="AK29" s="847"/>
      <c r="AL29" s="847"/>
      <c r="AM29" s="869" t="s">
        <v>1785</v>
      </c>
      <c r="AN29" s="1014">
        <v>164</v>
      </c>
      <c r="AO29" s="1015">
        <v>198</v>
      </c>
      <c r="AP29" s="1021">
        <v>109</v>
      </c>
      <c r="AQ29" s="1015">
        <v>143</v>
      </c>
      <c r="AR29" s="847"/>
      <c r="AS29" s="871" t="s">
        <v>905</v>
      </c>
      <c r="AT29" s="1010">
        <v>172</v>
      </c>
      <c r="AU29" s="1010">
        <v>195</v>
      </c>
      <c r="AV29" s="849">
        <v>129</v>
      </c>
      <c r="AW29" s="1010">
        <v>153</v>
      </c>
      <c r="AX29" s="854"/>
      <c r="AY29" s="881" t="s">
        <v>1645</v>
      </c>
      <c r="AZ29" s="994">
        <v>198</v>
      </c>
      <c r="BA29" s="994">
        <v>238</v>
      </c>
      <c r="BB29" s="846">
        <v>123</v>
      </c>
      <c r="BC29" s="994">
        <v>164</v>
      </c>
      <c r="BD29" s="854"/>
      <c r="BE29" s="881" t="s">
        <v>1646</v>
      </c>
      <c r="BF29" s="1015">
        <v>126</v>
      </c>
      <c r="BG29" s="1025">
        <v>147</v>
      </c>
      <c r="BH29" s="1015">
        <v>90</v>
      </c>
      <c r="BI29" s="1015">
        <v>111</v>
      </c>
      <c r="BJ29" s="854"/>
      <c r="BK29" s="881" t="s">
        <v>129</v>
      </c>
      <c r="BL29" s="1015">
        <v>54</v>
      </c>
      <c r="BM29" s="1021">
        <v>62</v>
      </c>
      <c r="BN29" s="1015">
        <v>39</v>
      </c>
      <c r="BO29" s="1016">
        <v>47</v>
      </c>
      <c r="BP29" s="847"/>
      <c r="BQ29" s="867" t="s">
        <v>1647</v>
      </c>
      <c r="BR29" s="1015">
        <v>197</v>
      </c>
      <c r="BS29" s="1015">
        <v>227</v>
      </c>
      <c r="BT29" s="1028">
        <v>146</v>
      </c>
      <c r="BU29" s="1028">
        <v>175</v>
      </c>
      <c r="BV29" s="847"/>
      <c r="BW29" s="867" t="s">
        <v>1648</v>
      </c>
      <c r="BX29" s="1019">
        <v>277</v>
      </c>
      <c r="BY29" s="1019">
        <v>308</v>
      </c>
      <c r="BZ29" s="1027">
        <v>227</v>
      </c>
      <c r="CA29" s="1027">
        <v>258</v>
      </c>
      <c r="CB29" s="847"/>
      <c r="CC29" s="868" t="s">
        <v>995</v>
      </c>
      <c r="CD29" s="994">
        <v>151</v>
      </c>
      <c r="CE29" s="994">
        <v>183</v>
      </c>
      <c r="CF29" s="994">
        <v>94</v>
      </c>
      <c r="CG29" s="994">
        <v>126</v>
      </c>
    </row>
    <row r="30" spans="2:85" ht="12.75" customHeight="1">
      <c r="B30" s="867" t="s">
        <v>2785</v>
      </c>
      <c r="C30" s="994">
        <v>332</v>
      </c>
      <c r="D30" s="846">
        <v>382</v>
      </c>
      <c r="E30" s="994">
        <v>245</v>
      </c>
      <c r="F30" s="994">
        <v>295</v>
      </c>
      <c r="G30" s="853"/>
      <c r="H30" s="864" t="s">
        <v>2070</v>
      </c>
      <c r="I30" s="997">
        <v>281</v>
      </c>
      <c r="J30" s="998">
        <v>342</v>
      </c>
      <c r="K30" s="997">
        <v>172</v>
      </c>
      <c r="L30" s="997">
        <v>233</v>
      </c>
      <c r="M30" s="855"/>
      <c r="N30" s="863" t="s">
        <v>1144</v>
      </c>
      <c r="O30" s="994">
        <v>74</v>
      </c>
      <c r="P30" s="846">
        <v>85</v>
      </c>
      <c r="Q30" s="994">
        <v>56</v>
      </c>
      <c r="R30" s="1004">
        <v>66</v>
      </c>
      <c r="S30" s="847"/>
      <c r="T30" s="864" t="s">
        <v>2530</v>
      </c>
      <c r="U30" s="994">
        <v>91</v>
      </c>
      <c r="V30" s="846">
        <v>110</v>
      </c>
      <c r="W30" s="994">
        <v>58</v>
      </c>
      <c r="X30" s="1004">
        <v>77</v>
      </c>
      <c r="Y30" s="847"/>
      <c r="Z30" s="867" t="s">
        <v>2028</v>
      </c>
      <c r="AA30" s="1010">
        <v>188</v>
      </c>
      <c r="AB30" s="1010">
        <v>211</v>
      </c>
      <c r="AC30" s="1010">
        <v>148</v>
      </c>
      <c r="AD30" s="1010">
        <v>171</v>
      </c>
      <c r="AE30" s="854"/>
      <c r="AF30" s="858" t="s">
        <v>1665</v>
      </c>
      <c r="AG30" s="994">
        <v>222</v>
      </c>
      <c r="AH30" s="846">
        <v>251</v>
      </c>
      <c r="AI30" s="994">
        <v>173</v>
      </c>
      <c r="AJ30" s="1004">
        <v>201</v>
      </c>
      <c r="AK30" s="847"/>
      <c r="AL30" s="847"/>
      <c r="AM30" s="869" t="s">
        <v>1786</v>
      </c>
      <c r="AN30" s="1014">
        <v>151</v>
      </c>
      <c r="AO30" s="1015">
        <v>182</v>
      </c>
      <c r="AP30" s="1021">
        <v>100</v>
      </c>
      <c r="AQ30" s="1015">
        <v>131</v>
      </c>
      <c r="AR30" s="847"/>
      <c r="AS30" s="871" t="s">
        <v>906</v>
      </c>
      <c r="AT30" s="1010">
        <v>203</v>
      </c>
      <c r="AU30" s="1010">
        <v>226</v>
      </c>
      <c r="AV30" s="849">
        <v>164</v>
      </c>
      <c r="AW30" s="1010">
        <v>187</v>
      </c>
      <c r="AX30" s="854"/>
      <c r="AY30" s="881" t="s">
        <v>462</v>
      </c>
      <c r="AZ30" s="994">
        <v>160</v>
      </c>
      <c r="BA30" s="995">
        <v>193</v>
      </c>
      <c r="BB30" s="846">
        <v>101</v>
      </c>
      <c r="BC30" s="995">
        <v>134</v>
      </c>
      <c r="BD30" s="854"/>
      <c r="BE30" s="881" t="s">
        <v>106</v>
      </c>
      <c r="BF30" s="1015">
        <v>123</v>
      </c>
      <c r="BG30" s="1025">
        <v>145</v>
      </c>
      <c r="BH30" s="1015">
        <v>83</v>
      </c>
      <c r="BI30" s="1015">
        <v>105</v>
      </c>
      <c r="BJ30" s="854"/>
      <c r="BK30" s="881" t="s">
        <v>130</v>
      </c>
      <c r="BL30" s="1015">
        <v>162</v>
      </c>
      <c r="BM30" s="1021">
        <v>179</v>
      </c>
      <c r="BN30" s="1015">
        <v>132</v>
      </c>
      <c r="BO30" s="1016">
        <v>149</v>
      </c>
      <c r="BP30" s="847"/>
      <c r="BQ30" s="867" t="s">
        <v>463</v>
      </c>
      <c r="BR30" s="1017">
        <v>159</v>
      </c>
      <c r="BS30" s="1017">
        <v>183</v>
      </c>
      <c r="BT30" s="1029">
        <v>117</v>
      </c>
      <c r="BU30" s="1029">
        <v>142</v>
      </c>
      <c r="BV30" s="847"/>
      <c r="BW30" s="867" t="s">
        <v>464</v>
      </c>
      <c r="BX30" s="1015">
        <v>218</v>
      </c>
      <c r="BY30" s="1015">
        <v>244</v>
      </c>
      <c r="BZ30" s="1028">
        <v>179</v>
      </c>
      <c r="CA30" s="1028">
        <v>205</v>
      </c>
      <c r="CB30" s="847"/>
      <c r="CC30" s="868" t="s">
        <v>996</v>
      </c>
      <c r="CD30" s="994">
        <v>135</v>
      </c>
      <c r="CE30" s="994">
        <v>164</v>
      </c>
      <c r="CF30" s="994">
        <v>84</v>
      </c>
      <c r="CG30" s="994">
        <v>113</v>
      </c>
    </row>
    <row r="31" spans="2:85" ht="12.75" customHeight="1">
      <c r="B31" s="867" t="s">
        <v>852</v>
      </c>
      <c r="C31" s="995">
        <v>269</v>
      </c>
      <c r="D31" s="996">
        <v>310</v>
      </c>
      <c r="E31" s="995">
        <v>200</v>
      </c>
      <c r="F31" s="995">
        <v>241</v>
      </c>
      <c r="G31" s="853"/>
      <c r="H31" s="864" t="s">
        <v>2071</v>
      </c>
      <c r="I31" s="994">
        <v>208</v>
      </c>
      <c r="J31" s="846">
        <v>253</v>
      </c>
      <c r="K31" s="994">
        <v>129</v>
      </c>
      <c r="L31" s="994">
        <v>174</v>
      </c>
      <c r="M31" s="855"/>
      <c r="N31" s="863" t="s">
        <v>1292</v>
      </c>
      <c r="O31" s="994">
        <v>58</v>
      </c>
      <c r="P31" s="846">
        <v>66</v>
      </c>
      <c r="Q31" s="994">
        <v>44</v>
      </c>
      <c r="R31" s="1004">
        <v>52</v>
      </c>
      <c r="S31" s="847"/>
      <c r="T31" s="864" t="s">
        <v>424</v>
      </c>
      <c r="U31" s="994">
        <v>74</v>
      </c>
      <c r="V31" s="846">
        <v>89</v>
      </c>
      <c r="W31" s="994">
        <v>48</v>
      </c>
      <c r="X31" s="1004">
        <v>63</v>
      </c>
      <c r="Y31" s="847"/>
      <c r="Z31" s="867" t="s">
        <v>2029</v>
      </c>
      <c r="AA31" s="1010">
        <v>178</v>
      </c>
      <c r="AB31" s="1010">
        <v>199</v>
      </c>
      <c r="AC31" s="1010">
        <v>142</v>
      </c>
      <c r="AD31" s="1010">
        <v>163</v>
      </c>
      <c r="AE31" s="854"/>
      <c r="AF31" s="858" t="s">
        <v>1666</v>
      </c>
      <c r="AG31" s="994">
        <v>231</v>
      </c>
      <c r="AH31" s="846">
        <v>268</v>
      </c>
      <c r="AI31" s="994">
        <v>164</v>
      </c>
      <c r="AJ31" s="1004">
        <v>200</v>
      </c>
      <c r="AK31" s="847"/>
      <c r="AL31" s="847"/>
      <c r="AM31" s="869" t="s">
        <v>1787</v>
      </c>
      <c r="AN31" s="1014">
        <v>137</v>
      </c>
      <c r="AO31" s="1015">
        <v>164</v>
      </c>
      <c r="AP31" s="1021">
        <v>92</v>
      </c>
      <c r="AQ31" s="1015">
        <v>119</v>
      </c>
      <c r="AR31" s="847"/>
      <c r="AS31" s="871" t="s">
        <v>907</v>
      </c>
      <c r="AT31" s="1010">
        <v>171</v>
      </c>
      <c r="AU31" s="1010">
        <v>193</v>
      </c>
      <c r="AV31" s="849">
        <v>134</v>
      </c>
      <c r="AW31" s="1010">
        <v>156</v>
      </c>
      <c r="AX31" s="854"/>
      <c r="AY31" s="881" t="s">
        <v>465</v>
      </c>
      <c r="AZ31" s="997">
        <v>354</v>
      </c>
      <c r="BA31" s="997">
        <v>406</v>
      </c>
      <c r="BB31" s="997">
        <v>261</v>
      </c>
      <c r="BC31" s="997">
        <v>313</v>
      </c>
      <c r="BD31" s="854"/>
      <c r="BE31" s="881" t="s">
        <v>107</v>
      </c>
      <c r="BF31" s="1015">
        <v>111</v>
      </c>
      <c r="BG31" s="1025">
        <v>131</v>
      </c>
      <c r="BH31" s="1015">
        <v>75</v>
      </c>
      <c r="BI31" s="1015">
        <v>95</v>
      </c>
      <c r="BJ31" s="854"/>
      <c r="BK31" s="881" t="s">
        <v>131</v>
      </c>
      <c r="BL31" s="1015">
        <v>145</v>
      </c>
      <c r="BM31" s="1021">
        <v>160</v>
      </c>
      <c r="BN31" s="1015">
        <v>118</v>
      </c>
      <c r="BO31" s="1016">
        <v>133</v>
      </c>
      <c r="BP31" s="847"/>
      <c r="BQ31" s="867" t="s">
        <v>133</v>
      </c>
      <c r="BR31" s="1019">
        <v>175</v>
      </c>
      <c r="BS31" s="1019">
        <v>200</v>
      </c>
      <c r="BT31" s="1027">
        <v>130</v>
      </c>
      <c r="BU31" s="1027">
        <v>155</v>
      </c>
      <c r="BV31" s="847"/>
      <c r="BW31" s="867" t="s">
        <v>466</v>
      </c>
      <c r="BX31" s="1017">
        <v>177</v>
      </c>
      <c r="BY31" s="1017">
        <v>199</v>
      </c>
      <c r="BZ31" s="1029">
        <v>146</v>
      </c>
      <c r="CA31" s="1029">
        <v>168</v>
      </c>
      <c r="CB31" s="847"/>
      <c r="CC31" s="868" t="s">
        <v>997</v>
      </c>
      <c r="CD31" s="997">
        <v>264</v>
      </c>
      <c r="CE31" s="997">
        <v>303</v>
      </c>
      <c r="CF31" s="997">
        <v>194</v>
      </c>
      <c r="CG31" s="997">
        <v>233</v>
      </c>
    </row>
    <row r="32" spans="2:85" ht="12.75" customHeight="1">
      <c r="B32" s="867" t="s">
        <v>2786</v>
      </c>
      <c r="C32" s="994">
        <v>308</v>
      </c>
      <c r="D32" s="846">
        <v>354</v>
      </c>
      <c r="E32" s="994">
        <v>227</v>
      </c>
      <c r="F32" s="994">
        <v>274</v>
      </c>
      <c r="G32" s="853"/>
      <c r="H32" s="864" t="s">
        <v>580</v>
      </c>
      <c r="I32" s="994">
        <v>155</v>
      </c>
      <c r="J32" s="846">
        <v>187</v>
      </c>
      <c r="K32" s="994">
        <v>98</v>
      </c>
      <c r="L32" s="994">
        <v>130</v>
      </c>
      <c r="M32" s="855"/>
      <c r="N32" s="863" t="s">
        <v>2399</v>
      </c>
      <c r="O32" s="994">
        <v>50</v>
      </c>
      <c r="P32" s="846">
        <v>57</v>
      </c>
      <c r="Q32" s="994">
        <v>38</v>
      </c>
      <c r="R32" s="1004">
        <v>45</v>
      </c>
      <c r="S32" s="847"/>
      <c r="T32" s="864" t="s">
        <v>425</v>
      </c>
      <c r="U32" s="994">
        <v>60</v>
      </c>
      <c r="V32" s="846">
        <v>72</v>
      </c>
      <c r="W32" s="994">
        <v>39</v>
      </c>
      <c r="X32" s="1004">
        <v>51</v>
      </c>
      <c r="Y32" s="847"/>
      <c r="Z32" s="867" t="s">
        <v>523</v>
      </c>
      <c r="AA32" s="992">
        <v>153</v>
      </c>
      <c r="AB32" s="992">
        <v>171</v>
      </c>
      <c r="AC32" s="992">
        <v>124</v>
      </c>
      <c r="AD32" s="992">
        <v>141</v>
      </c>
      <c r="AE32" s="854"/>
      <c r="AF32" s="858" t="s">
        <v>1667</v>
      </c>
      <c r="AG32" s="994">
        <v>196</v>
      </c>
      <c r="AH32" s="846">
        <v>227</v>
      </c>
      <c r="AI32" s="994">
        <v>140</v>
      </c>
      <c r="AJ32" s="1004">
        <v>171</v>
      </c>
      <c r="AK32" s="847"/>
      <c r="AL32" s="847"/>
      <c r="AM32" s="869" t="s">
        <v>1788</v>
      </c>
      <c r="AN32" s="1014">
        <v>124</v>
      </c>
      <c r="AO32" s="1015">
        <v>147</v>
      </c>
      <c r="AP32" s="1021">
        <v>85</v>
      </c>
      <c r="AQ32" s="1015">
        <v>108</v>
      </c>
      <c r="AR32" s="847"/>
      <c r="AS32" s="871" t="s">
        <v>1809</v>
      </c>
      <c r="AT32" s="1010">
        <v>206</v>
      </c>
      <c r="AU32" s="1010">
        <v>228</v>
      </c>
      <c r="AV32" s="849">
        <v>169</v>
      </c>
      <c r="AW32" s="1010">
        <v>191</v>
      </c>
      <c r="AX32" s="854"/>
      <c r="AY32" s="881" t="s">
        <v>467</v>
      </c>
      <c r="AZ32" s="994">
        <v>276</v>
      </c>
      <c r="BA32" s="994">
        <v>317</v>
      </c>
      <c r="BB32" s="994">
        <v>204</v>
      </c>
      <c r="BC32" s="994">
        <v>245</v>
      </c>
      <c r="BD32" s="854"/>
      <c r="BE32" s="881" t="s">
        <v>108</v>
      </c>
      <c r="BF32" s="1015">
        <v>103</v>
      </c>
      <c r="BG32" s="1025">
        <v>121</v>
      </c>
      <c r="BH32" s="1015">
        <v>70</v>
      </c>
      <c r="BI32" s="1015">
        <v>88</v>
      </c>
      <c r="BJ32" s="854"/>
      <c r="BK32" s="881" t="s">
        <v>468</v>
      </c>
      <c r="BL32" s="994">
        <v>142</v>
      </c>
      <c r="BM32" s="846">
        <v>160</v>
      </c>
      <c r="BN32" s="994">
        <v>110</v>
      </c>
      <c r="BO32" s="1004">
        <v>128</v>
      </c>
      <c r="BP32" s="847"/>
      <c r="BQ32" s="867" t="s">
        <v>134</v>
      </c>
      <c r="BR32" s="1015">
        <v>127</v>
      </c>
      <c r="BS32" s="1015">
        <v>146</v>
      </c>
      <c r="BT32" s="1028">
        <v>95</v>
      </c>
      <c r="BU32" s="1028">
        <v>114</v>
      </c>
      <c r="BV32" s="847"/>
      <c r="BW32" s="867" t="s">
        <v>469</v>
      </c>
      <c r="BX32" s="1015">
        <v>266</v>
      </c>
      <c r="BY32" s="1015">
        <v>295</v>
      </c>
      <c r="BZ32" s="1028">
        <v>220</v>
      </c>
      <c r="CA32" s="1028">
        <v>248</v>
      </c>
      <c r="CB32" s="847"/>
      <c r="CC32" s="868" t="s">
        <v>998</v>
      </c>
      <c r="CD32" s="994">
        <v>230</v>
      </c>
      <c r="CE32" s="994">
        <v>264</v>
      </c>
      <c r="CF32" s="994">
        <v>169</v>
      </c>
      <c r="CG32" s="994">
        <v>203</v>
      </c>
    </row>
    <row r="33" spans="2:85" ht="12.75" customHeight="1">
      <c r="B33" s="867" t="s">
        <v>853</v>
      </c>
      <c r="C33" s="994">
        <v>253</v>
      </c>
      <c r="D33" s="846">
        <v>291</v>
      </c>
      <c r="E33" s="994">
        <v>188</v>
      </c>
      <c r="F33" s="994">
        <v>226</v>
      </c>
      <c r="G33" s="853"/>
      <c r="H33" s="864" t="s">
        <v>581</v>
      </c>
      <c r="I33" s="995">
        <v>88</v>
      </c>
      <c r="J33" s="996">
        <v>106</v>
      </c>
      <c r="K33" s="995">
        <v>58</v>
      </c>
      <c r="L33" s="995">
        <v>76</v>
      </c>
      <c r="M33" s="855"/>
      <c r="N33" s="863" t="s">
        <v>2400</v>
      </c>
      <c r="O33" s="995">
        <v>43</v>
      </c>
      <c r="P33" s="996">
        <v>49</v>
      </c>
      <c r="Q33" s="995">
        <v>33</v>
      </c>
      <c r="R33" s="1005">
        <v>39</v>
      </c>
      <c r="S33" s="847"/>
      <c r="T33" s="863" t="s">
        <v>426</v>
      </c>
      <c r="U33" s="994">
        <v>50</v>
      </c>
      <c r="V33" s="846">
        <v>60</v>
      </c>
      <c r="W33" s="994">
        <v>33</v>
      </c>
      <c r="X33" s="1004">
        <v>43</v>
      </c>
      <c r="Y33" s="847"/>
      <c r="Z33" s="867" t="s">
        <v>524</v>
      </c>
      <c r="AA33" s="1010">
        <v>138</v>
      </c>
      <c r="AB33" s="1010">
        <v>153</v>
      </c>
      <c r="AC33" s="1010">
        <v>113</v>
      </c>
      <c r="AD33" s="1010">
        <v>128</v>
      </c>
      <c r="AE33" s="854"/>
      <c r="AF33" s="858" t="s">
        <v>1668</v>
      </c>
      <c r="AG33" s="994">
        <v>170</v>
      </c>
      <c r="AH33" s="846">
        <v>197</v>
      </c>
      <c r="AI33" s="994">
        <v>122</v>
      </c>
      <c r="AJ33" s="1004">
        <v>149</v>
      </c>
      <c r="AK33" s="847"/>
      <c r="AL33" s="847"/>
      <c r="AM33" s="869" t="s">
        <v>1789</v>
      </c>
      <c r="AN33" s="1014">
        <v>174</v>
      </c>
      <c r="AO33" s="1015">
        <v>198</v>
      </c>
      <c r="AP33" s="1021">
        <v>133</v>
      </c>
      <c r="AQ33" s="1015">
        <v>157</v>
      </c>
      <c r="AR33" s="847"/>
      <c r="AS33" s="871" t="s">
        <v>908</v>
      </c>
      <c r="AT33" s="848">
        <v>171</v>
      </c>
      <c r="AU33" s="848">
        <v>192</v>
      </c>
      <c r="AV33" s="993">
        <v>137</v>
      </c>
      <c r="AW33" s="848">
        <v>158</v>
      </c>
      <c r="AX33" s="854"/>
      <c r="AY33" s="881" t="s">
        <v>470</v>
      </c>
      <c r="AZ33" s="994">
        <v>241</v>
      </c>
      <c r="BA33" s="994">
        <v>277</v>
      </c>
      <c r="BB33" s="994">
        <v>179</v>
      </c>
      <c r="BC33" s="994">
        <v>215</v>
      </c>
      <c r="BD33" s="854"/>
      <c r="BE33" s="881" t="s">
        <v>109</v>
      </c>
      <c r="BF33" s="1015">
        <v>94</v>
      </c>
      <c r="BG33" s="1025">
        <v>110</v>
      </c>
      <c r="BH33" s="1015">
        <v>63</v>
      </c>
      <c r="BI33" s="1015">
        <v>80</v>
      </c>
      <c r="BJ33" s="854"/>
      <c r="BK33" s="881" t="s">
        <v>471</v>
      </c>
      <c r="BL33" s="994">
        <v>128</v>
      </c>
      <c r="BM33" s="846">
        <v>144</v>
      </c>
      <c r="BN33" s="994">
        <v>100</v>
      </c>
      <c r="BO33" s="1004">
        <v>116</v>
      </c>
      <c r="BP33" s="847"/>
      <c r="BQ33" s="867" t="s">
        <v>135</v>
      </c>
      <c r="BR33" s="1015">
        <v>161</v>
      </c>
      <c r="BS33" s="1015">
        <v>182</v>
      </c>
      <c r="BT33" s="1028">
        <v>122</v>
      </c>
      <c r="BU33" s="1028">
        <v>143</v>
      </c>
      <c r="BV33" s="847"/>
      <c r="BW33" s="867" t="s">
        <v>472</v>
      </c>
      <c r="BX33" s="1015">
        <v>213</v>
      </c>
      <c r="BY33" s="1015">
        <v>237</v>
      </c>
      <c r="BZ33" s="1028">
        <v>177</v>
      </c>
      <c r="CA33" s="1028">
        <v>201</v>
      </c>
      <c r="CB33" s="847"/>
      <c r="CC33" s="868" t="s">
        <v>999</v>
      </c>
      <c r="CD33" s="994">
        <v>148</v>
      </c>
      <c r="CE33" s="994">
        <v>179</v>
      </c>
      <c r="CF33" s="994">
        <v>91</v>
      </c>
      <c r="CG33" s="994">
        <v>122</v>
      </c>
    </row>
    <row r="34" spans="2:85" ht="12.75" customHeight="1">
      <c r="B34" s="867" t="s">
        <v>2787</v>
      </c>
      <c r="C34" s="994">
        <v>226</v>
      </c>
      <c r="D34" s="846">
        <v>260</v>
      </c>
      <c r="E34" s="994">
        <v>168</v>
      </c>
      <c r="F34" s="994">
        <v>202</v>
      </c>
      <c r="G34" s="853"/>
      <c r="H34" s="864" t="s">
        <v>582</v>
      </c>
      <c r="I34" s="994">
        <v>244</v>
      </c>
      <c r="J34" s="846">
        <v>297</v>
      </c>
      <c r="K34" s="994">
        <v>150</v>
      </c>
      <c r="L34" s="994">
        <v>203</v>
      </c>
      <c r="M34" s="855"/>
      <c r="N34" s="863" t="s">
        <v>1293</v>
      </c>
      <c r="O34" s="994">
        <v>114</v>
      </c>
      <c r="P34" s="846">
        <v>129</v>
      </c>
      <c r="Q34" s="994">
        <v>86</v>
      </c>
      <c r="R34" s="1004">
        <v>102</v>
      </c>
      <c r="S34" s="847"/>
      <c r="T34" s="864" t="s">
        <v>427</v>
      </c>
      <c r="U34" s="995">
        <v>42</v>
      </c>
      <c r="V34" s="996">
        <v>50</v>
      </c>
      <c r="W34" s="995">
        <v>28</v>
      </c>
      <c r="X34" s="1005">
        <v>36</v>
      </c>
      <c r="Y34" s="847"/>
      <c r="Z34" s="867" t="s">
        <v>525</v>
      </c>
      <c r="AA34" s="848">
        <v>130</v>
      </c>
      <c r="AB34" s="848">
        <v>144</v>
      </c>
      <c r="AC34" s="848">
        <v>107</v>
      </c>
      <c r="AD34" s="848">
        <v>121</v>
      </c>
      <c r="AE34" s="854"/>
      <c r="AF34" s="858" t="s">
        <v>1669</v>
      </c>
      <c r="AG34" s="997">
        <v>282</v>
      </c>
      <c r="AH34" s="998">
        <v>314</v>
      </c>
      <c r="AI34" s="997">
        <v>225</v>
      </c>
      <c r="AJ34" s="1003">
        <v>257</v>
      </c>
      <c r="AK34" s="847"/>
      <c r="AL34" s="847"/>
      <c r="AM34" s="869" t="s">
        <v>1790</v>
      </c>
      <c r="AN34" s="1022">
        <v>102</v>
      </c>
      <c r="AO34" s="1017">
        <v>121</v>
      </c>
      <c r="AP34" s="1023">
        <v>68</v>
      </c>
      <c r="AQ34" s="1017">
        <v>88</v>
      </c>
      <c r="AR34" s="847"/>
      <c r="AS34" s="871" t="s">
        <v>2318</v>
      </c>
      <c r="AT34" s="992">
        <v>159</v>
      </c>
      <c r="AU34" s="992">
        <v>176</v>
      </c>
      <c r="AV34" s="852">
        <v>131</v>
      </c>
      <c r="AW34" s="992">
        <v>148</v>
      </c>
      <c r="AX34" s="854"/>
      <c r="AY34" s="881" t="s">
        <v>473</v>
      </c>
      <c r="AZ34" s="994">
        <v>288</v>
      </c>
      <c r="BA34" s="994">
        <v>338</v>
      </c>
      <c r="BB34" s="994">
        <v>199</v>
      </c>
      <c r="BC34" s="994">
        <v>248</v>
      </c>
      <c r="BD34" s="854"/>
      <c r="BE34" s="881" t="s">
        <v>474</v>
      </c>
      <c r="BF34" s="994">
        <v>104</v>
      </c>
      <c r="BG34" s="846">
        <v>125</v>
      </c>
      <c r="BH34" s="994">
        <v>63</v>
      </c>
      <c r="BI34" s="994">
        <v>85</v>
      </c>
      <c r="BJ34" s="854"/>
      <c r="BK34" s="881" t="s">
        <v>475</v>
      </c>
      <c r="BL34" s="994">
        <v>117</v>
      </c>
      <c r="BM34" s="846">
        <v>131</v>
      </c>
      <c r="BN34" s="994">
        <v>91</v>
      </c>
      <c r="BO34" s="1004">
        <v>105</v>
      </c>
      <c r="BP34" s="847"/>
      <c r="BQ34" s="867" t="s">
        <v>136</v>
      </c>
      <c r="BR34" s="1015">
        <v>146</v>
      </c>
      <c r="BS34" s="1015">
        <v>166</v>
      </c>
      <c r="BT34" s="1028">
        <v>111</v>
      </c>
      <c r="BU34" s="1028">
        <v>131</v>
      </c>
      <c r="BV34" s="847"/>
      <c r="BW34" s="867" t="s">
        <v>476</v>
      </c>
      <c r="BX34" s="1017">
        <v>178</v>
      </c>
      <c r="BY34" s="1017">
        <v>199</v>
      </c>
      <c r="BZ34" s="1029">
        <v>148</v>
      </c>
      <c r="CA34" s="1029">
        <v>168</v>
      </c>
      <c r="CB34" s="847"/>
      <c r="CC34" s="868" t="s">
        <v>1000</v>
      </c>
      <c r="CD34" s="994">
        <v>132</v>
      </c>
      <c r="CE34" s="994">
        <v>160</v>
      </c>
      <c r="CF34" s="994">
        <v>82</v>
      </c>
      <c r="CG34" s="994">
        <v>109</v>
      </c>
    </row>
    <row r="35" spans="2:85" ht="12.75" customHeight="1">
      <c r="B35" s="867" t="s">
        <v>2788</v>
      </c>
      <c r="C35" s="997">
        <v>283</v>
      </c>
      <c r="D35" s="998">
        <v>326</v>
      </c>
      <c r="E35" s="997">
        <v>210</v>
      </c>
      <c r="F35" s="997">
        <v>253</v>
      </c>
      <c r="G35" s="853"/>
      <c r="H35" s="864" t="s">
        <v>583</v>
      </c>
      <c r="I35" s="994">
        <v>192</v>
      </c>
      <c r="J35" s="846">
        <v>234</v>
      </c>
      <c r="K35" s="994">
        <v>120</v>
      </c>
      <c r="L35" s="994">
        <v>161</v>
      </c>
      <c r="M35" s="855"/>
      <c r="N35" s="863" t="s">
        <v>1294</v>
      </c>
      <c r="O35" s="994">
        <v>85</v>
      </c>
      <c r="P35" s="846">
        <v>96</v>
      </c>
      <c r="Q35" s="994">
        <v>64</v>
      </c>
      <c r="R35" s="1004">
        <v>76</v>
      </c>
      <c r="S35" s="847"/>
      <c r="T35" s="864" t="s">
        <v>428</v>
      </c>
      <c r="U35" s="994">
        <v>104</v>
      </c>
      <c r="V35" s="994">
        <v>125</v>
      </c>
      <c r="W35" s="994">
        <v>63</v>
      </c>
      <c r="X35" s="994">
        <v>85</v>
      </c>
      <c r="Y35" s="847"/>
      <c r="Z35" s="867" t="s">
        <v>526</v>
      </c>
      <c r="AA35" s="848">
        <v>120</v>
      </c>
      <c r="AB35" s="848">
        <v>133</v>
      </c>
      <c r="AC35" s="848">
        <v>100</v>
      </c>
      <c r="AD35" s="848">
        <v>112</v>
      </c>
      <c r="AE35" s="854"/>
      <c r="AF35" s="858" t="s">
        <v>596</v>
      </c>
      <c r="AG35" s="994">
        <v>250</v>
      </c>
      <c r="AH35" s="846">
        <v>279</v>
      </c>
      <c r="AI35" s="994">
        <v>200</v>
      </c>
      <c r="AJ35" s="1004">
        <v>229</v>
      </c>
      <c r="AK35" s="847"/>
      <c r="AL35" s="847"/>
      <c r="AM35" s="847"/>
      <c r="AN35" s="847"/>
      <c r="AO35" s="847"/>
      <c r="AP35" s="847"/>
      <c r="AQ35" s="847"/>
      <c r="AR35" s="847"/>
      <c r="AS35" s="871" t="s">
        <v>2319</v>
      </c>
      <c r="AT35" s="1010">
        <v>150</v>
      </c>
      <c r="AU35" s="1010">
        <v>167</v>
      </c>
      <c r="AV35" s="849">
        <v>121</v>
      </c>
      <c r="AW35" s="1010">
        <v>138</v>
      </c>
      <c r="AX35" s="854"/>
      <c r="AY35" s="881" t="s">
        <v>477</v>
      </c>
      <c r="AZ35" s="994">
        <v>232</v>
      </c>
      <c r="BA35" s="994">
        <v>271</v>
      </c>
      <c r="BB35" s="994">
        <v>161</v>
      </c>
      <c r="BC35" s="994">
        <v>200</v>
      </c>
      <c r="BD35" s="854"/>
      <c r="BE35" s="881" t="s">
        <v>478</v>
      </c>
      <c r="BF35" s="994">
        <v>95</v>
      </c>
      <c r="BG35" s="846">
        <v>114</v>
      </c>
      <c r="BH35" s="994">
        <v>58</v>
      </c>
      <c r="BI35" s="994">
        <v>78</v>
      </c>
      <c r="BJ35" s="854"/>
      <c r="BK35" s="881" t="s">
        <v>479</v>
      </c>
      <c r="BL35" s="994">
        <v>105</v>
      </c>
      <c r="BM35" s="846">
        <v>118</v>
      </c>
      <c r="BN35" s="994">
        <v>82</v>
      </c>
      <c r="BO35" s="1004">
        <v>95</v>
      </c>
      <c r="BP35" s="846"/>
      <c r="BQ35" s="867" t="s">
        <v>137</v>
      </c>
      <c r="BR35" s="1015">
        <v>126</v>
      </c>
      <c r="BS35" s="1015">
        <v>144</v>
      </c>
      <c r="BT35" s="1028">
        <v>96</v>
      </c>
      <c r="BU35" s="1028">
        <v>113</v>
      </c>
      <c r="BV35" s="847"/>
      <c r="BW35" s="867" t="s">
        <v>480</v>
      </c>
      <c r="BX35" s="1018">
        <v>234</v>
      </c>
      <c r="BY35" s="1019">
        <v>260</v>
      </c>
      <c r="BZ35" s="1030">
        <v>213</v>
      </c>
      <c r="CA35" s="1027">
        <v>240</v>
      </c>
      <c r="CB35" s="847"/>
      <c r="CC35" s="868" t="s">
        <v>1001</v>
      </c>
      <c r="CD35" s="995">
        <v>117</v>
      </c>
      <c r="CE35" s="995">
        <v>141</v>
      </c>
      <c r="CF35" s="995">
        <v>73</v>
      </c>
      <c r="CG35" s="995">
        <v>97</v>
      </c>
    </row>
    <row r="36" spans="2:85" ht="12.75" customHeight="1">
      <c r="B36" s="867" t="s">
        <v>854</v>
      </c>
      <c r="C36" s="994">
        <v>235</v>
      </c>
      <c r="D36" s="846">
        <v>270</v>
      </c>
      <c r="E36" s="994">
        <v>176</v>
      </c>
      <c r="F36" s="994">
        <v>211</v>
      </c>
      <c r="G36" s="853"/>
      <c r="H36" s="864" t="s">
        <v>584</v>
      </c>
      <c r="I36" s="994">
        <v>140</v>
      </c>
      <c r="J36" s="846">
        <v>169</v>
      </c>
      <c r="K36" s="994">
        <v>88</v>
      </c>
      <c r="L36" s="994">
        <v>118</v>
      </c>
      <c r="M36" s="853"/>
      <c r="N36" s="864" t="s">
        <v>1295</v>
      </c>
      <c r="O36" s="994">
        <v>72</v>
      </c>
      <c r="P36" s="846">
        <v>82</v>
      </c>
      <c r="Q36" s="994">
        <v>55</v>
      </c>
      <c r="R36" s="1004">
        <v>65</v>
      </c>
      <c r="S36" s="847"/>
      <c r="T36" s="864" t="s">
        <v>429</v>
      </c>
      <c r="U36" s="994">
        <v>95</v>
      </c>
      <c r="V36" s="994">
        <v>114</v>
      </c>
      <c r="W36" s="994">
        <v>58</v>
      </c>
      <c r="X36" s="994">
        <v>78</v>
      </c>
      <c r="Y36" s="846"/>
      <c r="Z36" s="850"/>
      <c r="AA36" s="849"/>
      <c r="AB36" s="849"/>
      <c r="AC36" s="849"/>
      <c r="AD36" s="849"/>
      <c r="AE36" s="854"/>
      <c r="AF36" s="858" t="s">
        <v>597</v>
      </c>
      <c r="AG36" s="994">
        <v>217</v>
      </c>
      <c r="AH36" s="846">
        <v>241</v>
      </c>
      <c r="AI36" s="994">
        <v>174</v>
      </c>
      <c r="AJ36" s="1004">
        <v>198</v>
      </c>
      <c r="AK36" s="847"/>
      <c r="AL36" s="847"/>
      <c r="AM36" s="847"/>
      <c r="AN36" s="847"/>
      <c r="AO36" s="847"/>
      <c r="AP36" s="847"/>
      <c r="AQ36" s="847"/>
      <c r="AR36" s="847"/>
      <c r="AS36" s="872" t="s">
        <v>2320</v>
      </c>
      <c r="AT36" s="848">
        <v>150</v>
      </c>
      <c r="AU36" s="848">
        <v>164</v>
      </c>
      <c r="AV36" s="993">
        <v>125</v>
      </c>
      <c r="AW36" s="848">
        <v>140</v>
      </c>
      <c r="AX36" s="854"/>
      <c r="AY36" s="881" t="s">
        <v>481</v>
      </c>
      <c r="AZ36" s="994">
        <v>199</v>
      </c>
      <c r="BA36" s="994">
        <v>233</v>
      </c>
      <c r="BB36" s="994">
        <v>139</v>
      </c>
      <c r="BC36" s="994">
        <v>172</v>
      </c>
      <c r="BD36" s="854"/>
      <c r="BE36" s="881" t="s">
        <v>482</v>
      </c>
      <c r="BF36" s="994">
        <v>87</v>
      </c>
      <c r="BG36" s="846">
        <v>105</v>
      </c>
      <c r="BH36" s="994">
        <v>53</v>
      </c>
      <c r="BI36" s="994">
        <v>71</v>
      </c>
      <c r="BJ36" s="854"/>
      <c r="BK36" s="881" t="s">
        <v>483</v>
      </c>
      <c r="BL36" s="994">
        <v>97</v>
      </c>
      <c r="BM36" s="846">
        <v>108</v>
      </c>
      <c r="BN36" s="994">
        <v>75</v>
      </c>
      <c r="BO36" s="1004">
        <v>87</v>
      </c>
      <c r="BP36" s="846"/>
      <c r="BQ36" s="867" t="s">
        <v>138</v>
      </c>
      <c r="BR36" s="1015">
        <v>104</v>
      </c>
      <c r="BS36" s="1015">
        <v>118</v>
      </c>
      <c r="BT36" s="1028">
        <v>79</v>
      </c>
      <c r="BU36" s="1028">
        <v>94</v>
      </c>
      <c r="BV36" s="847"/>
      <c r="BW36" s="871" t="s">
        <v>484</v>
      </c>
      <c r="BX36" s="1014">
        <v>199</v>
      </c>
      <c r="BY36" s="1015">
        <v>222</v>
      </c>
      <c r="BZ36" s="1031">
        <v>179</v>
      </c>
      <c r="CA36" s="1028">
        <v>202</v>
      </c>
      <c r="CB36" s="847"/>
      <c r="CC36" s="868" t="s">
        <v>485</v>
      </c>
      <c r="CD36" s="994">
        <v>247</v>
      </c>
      <c r="CE36" s="994">
        <v>284</v>
      </c>
      <c r="CF36" s="994">
        <v>183</v>
      </c>
      <c r="CG36" s="994">
        <v>219</v>
      </c>
    </row>
    <row r="37" spans="2:85" ht="12.75" customHeight="1">
      <c r="B37" s="867" t="s">
        <v>2789</v>
      </c>
      <c r="C37" s="995">
        <v>212</v>
      </c>
      <c r="D37" s="996">
        <v>244</v>
      </c>
      <c r="E37" s="995">
        <v>158</v>
      </c>
      <c r="F37" s="995">
        <v>190</v>
      </c>
      <c r="G37" s="853"/>
      <c r="H37" s="864" t="s">
        <v>435</v>
      </c>
      <c r="I37" s="994">
        <v>83</v>
      </c>
      <c r="J37" s="846">
        <v>100</v>
      </c>
      <c r="K37" s="994">
        <v>54</v>
      </c>
      <c r="L37" s="994">
        <v>71</v>
      </c>
      <c r="M37" s="853"/>
      <c r="N37" s="864" t="s">
        <v>1296</v>
      </c>
      <c r="O37" s="994">
        <v>59</v>
      </c>
      <c r="P37" s="846">
        <v>67</v>
      </c>
      <c r="Q37" s="994">
        <v>45</v>
      </c>
      <c r="R37" s="1004">
        <v>53</v>
      </c>
      <c r="S37" s="847"/>
      <c r="T37" s="864" t="s">
        <v>430</v>
      </c>
      <c r="U37" s="994">
        <v>87</v>
      </c>
      <c r="V37" s="994">
        <v>105</v>
      </c>
      <c r="W37" s="994">
        <v>53</v>
      </c>
      <c r="X37" s="994">
        <v>71</v>
      </c>
      <c r="Y37" s="846"/>
      <c r="Z37" s="1338" t="s">
        <v>318</v>
      </c>
      <c r="AA37" s="860"/>
      <c r="AB37" s="860"/>
      <c r="AC37" s="860"/>
      <c r="AD37" s="860"/>
      <c r="AE37" s="854"/>
      <c r="AF37" s="858" t="s">
        <v>1838</v>
      </c>
      <c r="AG37" s="994">
        <v>201</v>
      </c>
      <c r="AH37" s="846">
        <v>227</v>
      </c>
      <c r="AI37" s="994">
        <v>155</v>
      </c>
      <c r="AJ37" s="1004">
        <v>181</v>
      </c>
      <c r="AK37" s="847"/>
      <c r="AL37" s="847"/>
      <c r="AM37" s="847"/>
      <c r="AN37" s="847"/>
      <c r="AO37" s="847"/>
      <c r="AP37" s="847"/>
      <c r="AQ37" s="847"/>
      <c r="AR37" s="847"/>
      <c r="AS37" s="872" t="s">
        <v>2321</v>
      </c>
      <c r="AT37" s="1008">
        <v>149</v>
      </c>
      <c r="AU37" s="1008">
        <v>161</v>
      </c>
      <c r="AV37" s="1009">
        <v>117</v>
      </c>
      <c r="AW37" s="1008">
        <v>129</v>
      </c>
      <c r="AX37" s="854"/>
      <c r="AY37" s="881" t="s">
        <v>319</v>
      </c>
      <c r="AZ37" s="994">
        <v>190</v>
      </c>
      <c r="BA37" s="994">
        <v>226</v>
      </c>
      <c r="BB37" s="994">
        <v>124</v>
      </c>
      <c r="BC37" s="994">
        <v>160</v>
      </c>
      <c r="BD37" s="854"/>
      <c r="BE37" s="881" t="s">
        <v>320</v>
      </c>
      <c r="BF37" s="994">
        <v>79</v>
      </c>
      <c r="BG37" s="846">
        <v>95</v>
      </c>
      <c r="BH37" s="994">
        <v>49</v>
      </c>
      <c r="BI37" s="994">
        <v>65</v>
      </c>
      <c r="BJ37" s="854"/>
      <c r="BK37" s="881" t="s">
        <v>321</v>
      </c>
      <c r="BL37" s="994">
        <v>109</v>
      </c>
      <c r="BM37" s="846">
        <v>125</v>
      </c>
      <c r="BN37" s="994">
        <v>78</v>
      </c>
      <c r="BO37" s="1004">
        <v>95</v>
      </c>
      <c r="BP37" s="846"/>
      <c r="BQ37" s="867" t="s">
        <v>322</v>
      </c>
      <c r="BR37" s="1015">
        <v>141</v>
      </c>
      <c r="BS37" s="1015">
        <v>158</v>
      </c>
      <c r="BT37" s="1028">
        <v>111</v>
      </c>
      <c r="BU37" s="1028">
        <v>128</v>
      </c>
      <c r="BV37" s="847"/>
      <c r="BW37" s="871" t="s">
        <v>323</v>
      </c>
      <c r="BX37" s="1014">
        <v>146</v>
      </c>
      <c r="BY37" s="1015">
        <v>164</v>
      </c>
      <c r="BZ37" s="1031">
        <v>132</v>
      </c>
      <c r="CA37" s="1028">
        <v>150</v>
      </c>
      <c r="CB37" s="847"/>
      <c r="CC37" s="868" t="s">
        <v>324</v>
      </c>
      <c r="CD37" s="994">
        <v>217</v>
      </c>
      <c r="CE37" s="994">
        <v>249</v>
      </c>
      <c r="CF37" s="994">
        <v>160</v>
      </c>
      <c r="CG37" s="994">
        <v>192</v>
      </c>
    </row>
    <row r="38" spans="2:85" ht="12.75" customHeight="1">
      <c r="B38" s="867" t="s">
        <v>2790</v>
      </c>
      <c r="C38" s="994">
        <v>260</v>
      </c>
      <c r="D38" s="846">
        <v>298</v>
      </c>
      <c r="E38" s="994">
        <v>193</v>
      </c>
      <c r="F38" s="994">
        <v>231</v>
      </c>
      <c r="G38" s="853"/>
      <c r="H38" s="864" t="s">
        <v>436</v>
      </c>
      <c r="I38" s="997">
        <v>229</v>
      </c>
      <c r="J38" s="998">
        <v>279</v>
      </c>
      <c r="K38" s="997">
        <v>141</v>
      </c>
      <c r="L38" s="997">
        <v>190</v>
      </c>
      <c r="M38" s="853"/>
      <c r="N38" s="864" t="s">
        <v>2401</v>
      </c>
      <c r="O38" s="994">
        <v>51</v>
      </c>
      <c r="P38" s="846">
        <v>58</v>
      </c>
      <c r="Q38" s="994">
        <v>39</v>
      </c>
      <c r="R38" s="1004">
        <v>46</v>
      </c>
      <c r="S38" s="847"/>
      <c r="T38" s="864" t="s">
        <v>431</v>
      </c>
      <c r="U38" s="994">
        <v>79</v>
      </c>
      <c r="V38" s="994">
        <v>95</v>
      </c>
      <c r="W38" s="994">
        <v>49</v>
      </c>
      <c r="X38" s="994">
        <v>65</v>
      </c>
      <c r="Y38" s="846"/>
      <c r="Z38" s="1339"/>
      <c r="AA38" s="861"/>
      <c r="AB38" s="861"/>
      <c r="AC38" s="861"/>
      <c r="AD38" s="861"/>
      <c r="AE38" s="854"/>
      <c r="AF38" s="858" t="s">
        <v>1839</v>
      </c>
      <c r="AG38" s="994">
        <v>179</v>
      </c>
      <c r="AH38" s="846">
        <v>202</v>
      </c>
      <c r="AI38" s="994">
        <v>138</v>
      </c>
      <c r="AJ38" s="1004">
        <v>162</v>
      </c>
      <c r="AK38" s="847"/>
      <c r="AL38" s="847"/>
      <c r="AM38" s="847"/>
      <c r="AN38" s="847"/>
      <c r="AO38" s="847"/>
      <c r="AP38" s="847"/>
      <c r="AQ38" s="847"/>
      <c r="AR38" s="846"/>
      <c r="AS38" s="846"/>
      <c r="AT38" s="846"/>
      <c r="AU38" s="846"/>
      <c r="AV38" s="846"/>
      <c r="AW38" s="846"/>
      <c r="AX38" s="854"/>
      <c r="AY38" s="881" t="s">
        <v>325</v>
      </c>
      <c r="AZ38" s="994">
        <v>165</v>
      </c>
      <c r="BA38" s="994">
        <v>196</v>
      </c>
      <c r="BB38" s="994">
        <v>108</v>
      </c>
      <c r="BC38" s="994">
        <v>140</v>
      </c>
      <c r="BD38" s="854"/>
      <c r="BE38" s="881" t="s">
        <v>326</v>
      </c>
      <c r="BF38" s="994">
        <v>72</v>
      </c>
      <c r="BG38" s="846">
        <v>87</v>
      </c>
      <c r="BH38" s="994">
        <v>45</v>
      </c>
      <c r="BI38" s="994">
        <v>60</v>
      </c>
      <c r="BJ38" s="854"/>
      <c r="BK38" s="881" t="s">
        <v>327</v>
      </c>
      <c r="BL38" s="994">
        <v>97</v>
      </c>
      <c r="BM38" s="846">
        <v>112</v>
      </c>
      <c r="BN38" s="994">
        <v>70</v>
      </c>
      <c r="BO38" s="1004">
        <v>85</v>
      </c>
      <c r="BP38" s="846"/>
      <c r="BQ38" s="867" t="s">
        <v>328</v>
      </c>
      <c r="BR38" s="1015">
        <v>122</v>
      </c>
      <c r="BS38" s="1015">
        <v>137</v>
      </c>
      <c r="BT38" s="1028">
        <v>95</v>
      </c>
      <c r="BU38" s="1028">
        <v>111</v>
      </c>
      <c r="BV38" s="847"/>
      <c r="BW38" s="871" t="s">
        <v>329</v>
      </c>
      <c r="BX38" s="1018">
        <v>244</v>
      </c>
      <c r="BY38" s="1019">
        <v>268</v>
      </c>
      <c r="BZ38" s="1030">
        <v>204</v>
      </c>
      <c r="CA38" s="1027">
        <v>228</v>
      </c>
      <c r="CB38" s="847"/>
      <c r="CC38" s="868" t="s">
        <v>1004</v>
      </c>
      <c r="CD38" s="994">
        <v>136</v>
      </c>
      <c r="CE38" s="994">
        <v>165</v>
      </c>
      <c r="CF38" s="994">
        <v>84</v>
      </c>
      <c r="CG38" s="994">
        <v>112</v>
      </c>
    </row>
    <row r="39" spans="2:85" ht="12.75" customHeight="1">
      <c r="B39" s="867" t="s">
        <v>855</v>
      </c>
      <c r="C39" s="994">
        <v>221</v>
      </c>
      <c r="D39" s="846">
        <v>254</v>
      </c>
      <c r="E39" s="994">
        <v>165</v>
      </c>
      <c r="F39" s="994">
        <v>198</v>
      </c>
      <c r="G39" s="853"/>
      <c r="H39" s="864" t="s">
        <v>437</v>
      </c>
      <c r="I39" s="994">
        <v>187</v>
      </c>
      <c r="J39" s="846">
        <v>226</v>
      </c>
      <c r="K39" s="994">
        <v>115</v>
      </c>
      <c r="L39" s="994">
        <v>155</v>
      </c>
      <c r="M39" s="853"/>
      <c r="N39" s="864" t="s">
        <v>2402</v>
      </c>
      <c r="O39" s="994">
        <v>44</v>
      </c>
      <c r="P39" s="846">
        <v>50</v>
      </c>
      <c r="Q39" s="994">
        <v>34</v>
      </c>
      <c r="R39" s="1004">
        <v>40</v>
      </c>
      <c r="S39" s="847"/>
      <c r="T39" s="863" t="s">
        <v>432</v>
      </c>
      <c r="U39" s="994">
        <v>72</v>
      </c>
      <c r="V39" s="994">
        <v>87</v>
      </c>
      <c r="W39" s="994">
        <v>45</v>
      </c>
      <c r="X39" s="994">
        <v>60</v>
      </c>
      <c r="Y39" s="846"/>
      <c r="Z39" s="1339"/>
      <c r="AA39" s="861"/>
      <c r="AB39" s="861"/>
      <c r="AC39" s="861"/>
      <c r="AD39" s="861"/>
      <c r="AE39" s="854"/>
      <c r="AF39" s="858" t="s">
        <v>1840</v>
      </c>
      <c r="AG39" s="994">
        <v>158</v>
      </c>
      <c r="AH39" s="846">
        <v>178</v>
      </c>
      <c r="AI39" s="994">
        <v>122</v>
      </c>
      <c r="AJ39" s="1004">
        <v>143</v>
      </c>
      <c r="AK39" s="847"/>
      <c r="AL39" s="847"/>
      <c r="AM39" s="1338" t="s">
        <v>330</v>
      </c>
      <c r="AN39" s="860"/>
      <c r="AO39" s="860"/>
      <c r="AP39" s="860"/>
      <c r="AQ39" s="860"/>
      <c r="AR39" s="846"/>
      <c r="AS39" s="846"/>
      <c r="AT39" s="846"/>
      <c r="AU39" s="846"/>
      <c r="AV39" s="846"/>
      <c r="AW39" s="846"/>
      <c r="AX39" s="854"/>
      <c r="AY39" s="881" t="s">
        <v>331</v>
      </c>
      <c r="AZ39" s="994">
        <v>168</v>
      </c>
      <c r="BA39" s="994">
        <v>202</v>
      </c>
      <c r="BB39" s="994">
        <v>104</v>
      </c>
      <c r="BC39" s="994">
        <v>139</v>
      </c>
      <c r="BD39" s="854"/>
      <c r="BE39" s="881" t="s">
        <v>332</v>
      </c>
      <c r="BF39" s="994">
        <v>68</v>
      </c>
      <c r="BG39" s="846">
        <v>82</v>
      </c>
      <c r="BH39" s="994">
        <v>42</v>
      </c>
      <c r="BI39" s="994">
        <v>56</v>
      </c>
      <c r="BJ39" s="854"/>
      <c r="BK39" s="881" t="s">
        <v>333</v>
      </c>
      <c r="BL39" s="994">
        <v>87</v>
      </c>
      <c r="BM39" s="846">
        <v>100</v>
      </c>
      <c r="BN39" s="994">
        <v>63</v>
      </c>
      <c r="BO39" s="1004">
        <v>76</v>
      </c>
      <c r="BP39" s="846"/>
      <c r="BQ39" s="867" t="s">
        <v>334</v>
      </c>
      <c r="BR39" s="1015">
        <v>129</v>
      </c>
      <c r="BS39" s="1015">
        <v>144</v>
      </c>
      <c r="BT39" s="1028">
        <v>103</v>
      </c>
      <c r="BU39" s="1028">
        <v>117</v>
      </c>
      <c r="BV39" s="847"/>
      <c r="BW39" s="871" t="s">
        <v>335</v>
      </c>
      <c r="BX39" s="1014">
        <v>219</v>
      </c>
      <c r="BY39" s="1015">
        <v>241</v>
      </c>
      <c r="BZ39" s="1031">
        <v>183</v>
      </c>
      <c r="CA39" s="1028">
        <v>205</v>
      </c>
      <c r="CB39" s="847"/>
      <c r="CC39" s="868" t="s">
        <v>1005</v>
      </c>
      <c r="CD39" s="994">
        <v>123</v>
      </c>
      <c r="CE39" s="994">
        <v>148</v>
      </c>
      <c r="CF39" s="994">
        <v>76</v>
      </c>
      <c r="CG39" s="994">
        <v>101</v>
      </c>
    </row>
    <row r="40" spans="2:85" ht="12.75" customHeight="1">
      <c r="B40" s="867" t="s">
        <v>2791</v>
      </c>
      <c r="C40" s="994">
        <v>200</v>
      </c>
      <c r="D40" s="846">
        <v>230</v>
      </c>
      <c r="E40" s="994">
        <v>149</v>
      </c>
      <c r="F40" s="994">
        <v>179</v>
      </c>
      <c r="G40" s="853"/>
      <c r="H40" s="864" t="s">
        <v>438</v>
      </c>
      <c r="I40" s="994">
        <v>131</v>
      </c>
      <c r="J40" s="846">
        <v>159</v>
      </c>
      <c r="K40" s="994">
        <v>83</v>
      </c>
      <c r="L40" s="994">
        <v>110</v>
      </c>
      <c r="M40" s="855"/>
      <c r="N40" s="863" t="s">
        <v>1297</v>
      </c>
      <c r="O40" s="997">
        <v>108</v>
      </c>
      <c r="P40" s="998">
        <v>122</v>
      </c>
      <c r="Q40" s="997">
        <v>84</v>
      </c>
      <c r="R40" s="1003">
        <v>98</v>
      </c>
      <c r="S40" s="847"/>
      <c r="T40" s="864" t="s">
        <v>433</v>
      </c>
      <c r="U40" s="997">
        <v>78</v>
      </c>
      <c r="V40" s="997">
        <v>94</v>
      </c>
      <c r="W40" s="997">
        <v>47</v>
      </c>
      <c r="X40" s="997">
        <v>64</v>
      </c>
      <c r="Y40" s="846"/>
      <c r="Z40" s="1339"/>
      <c r="AA40" s="861"/>
      <c r="AB40" s="861"/>
      <c r="AC40" s="861"/>
      <c r="AD40" s="861"/>
      <c r="AE40" s="854"/>
      <c r="AF40" s="858" t="s">
        <v>598</v>
      </c>
      <c r="AG40" s="994">
        <v>209</v>
      </c>
      <c r="AH40" s="846">
        <v>242</v>
      </c>
      <c r="AI40" s="994">
        <v>150</v>
      </c>
      <c r="AJ40" s="1004">
        <v>183</v>
      </c>
      <c r="AK40" s="847"/>
      <c r="AL40" s="847"/>
      <c r="AM40" s="1339"/>
      <c r="AN40" s="861"/>
      <c r="AO40" s="861"/>
      <c r="AP40" s="861"/>
      <c r="AQ40" s="861"/>
      <c r="AR40" s="846"/>
      <c r="AS40" s="1338" t="s">
        <v>336</v>
      </c>
      <c r="AT40" s="860"/>
      <c r="AU40" s="860"/>
      <c r="AV40" s="860"/>
      <c r="AW40" s="860"/>
      <c r="AX40" s="854"/>
      <c r="AY40" s="881" t="s">
        <v>337</v>
      </c>
      <c r="AZ40" s="994">
        <v>149</v>
      </c>
      <c r="BA40" s="994">
        <v>180</v>
      </c>
      <c r="BB40" s="994">
        <v>93</v>
      </c>
      <c r="BC40" s="994">
        <v>123</v>
      </c>
      <c r="BD40" s="854"/>
      <c r="BE40" s="881" t="s">
        <v>338</v>
      </c>
      <c r="BF40" s="994">
        <v>63</v>
      </c>
      <c r="BG40" s="846">
        <v>76</v>
      </c>
      <c r="BH40" s="994">
        <v>38</v>
      </c>
      <c r="BI40" s="994">
        <v>52</v>
      </c>
      <c r="BJ40" s="854"/>
      <c r="BK40" s="881" t="s">
        <v>339</v>
      </c>
      <c r="BL40" s="994">
        <v>79</v>
      </c>
      <c r="BM40" s="846">
        <v>91</v>
      </c>
      <c r="BN40" s="994">
        <v>57</v>
      </c>
      <c r="BO40" s="1004">
        <v>69</v>
      </c>
      <c r="BP40" s="846"/>
      <c r="BQ40" s="867" t="s">
        <v>340</v>
      </c>
      <c r="BR40" s="1017">
        <v>102</v>
      </c>
      <c r="BS40" s="1017">
        <v>113</v>
      </c>
      <c r="BT40" s="1029">
        <v>81</v>
      </c>
      <c r="BU40" s="1029">
        <v>93</v>
      </c>
      <c r="BV40" s="847"/>
      <c r="BW40" s="871" t="s">
        <v>341</v>
      </c>
      <c r="BX40" s="1022">
        <v>165</v>
      </c>
      <c r="BY40" s="1017">
        <v>182</v>
      </c>
      <c r="BZ40" s="1032">
        <v>138</v>
      </c>
      <c r="CA40" s="1029">
        <v>156</v>
      </c>
      <c r="CB40" s="847"/>
      <c r="CC40" s="868" t="s">
        <v>979</v>
      </c>
      <c r="CD40" s="994">
        <v>110</v>
      </c>
      <c r="CE40" s="994">
        <v>132</v>
      </c>
      <c r="CF40" s="994">
        <v>68</v>
      </c>
      <c r="CG40" s="994">
        <v>91</v>
      </c>
    </row>
    <row r="41" spans="2:85" ht="12.75" customHeight="1">
      <c r="B41" s="867" t="s">
        <v>2792</v>
      </c>
      <c r="C41" s="997">
        <v>240</v>
      </c>
      <c r="D41" s="998">
        <v>276</v>
      </c>
      <c r="E41" s="997">
        <v>178</v>
      </c>
      <c r="F41" s="997">
        <v>214</v>
      </c>
      <c r="G41" s="853"/>
      <c r="H41" s="864" t="s">
        <v>439</v>
      </c>
      <c r="I41" s="995">
        <v>80</v>
      </c>
      <c r="J41" s="996">
        <v>96</v>
      </c>
      <c r="K41" s="995">
        <v>52</v>
      </c>
      <c r="L41" s="995">
        <v>68</v>
      </c>
      <c r="M41" s="855"/>
      <c r="N41" s="863" t="s">
        <v>1106</v>
      </c>
      <c r="O41" s="994">
        <v>84</v>
      </c>
      <c r="P41" s="846">
        <v>94</v>
      </c>
      <c r="Q41" s="994">
        <v>66</v>
      </c>
      <c r="R41" s="1004">
        <v>76</v>
      </c>
      <c r="S41" s="847"/>
      <c r="T41" s="864" t="s">
        <v>434</v>
      </c>
      <c r="U41" s="994">
        <v>68</v>
      </c>
      <c r="V41" s="994">
        <v>82</v>
      </c>
      <c r="W41" s="994">
        <v>42</v>
      </c>
      <c r="X41" s="994">
        <v>56</v>
      </c>
      <c r="Y41" s="846"/>
      <c r="Z41" s="1340"/>
      <c r="AA41" s="848"/>
      <c r="AB41" s="848"/>
      <c r="AC41" s="848"/>
      <c r="AD41" s="848"/>
      <c r="AE41" s="854"/>
      <c r="AF41" s="858" t="s">
        <v>1774</v>
      </c>
      <c r="AG41" s="994">
        <v>184</v>
      </c>
      <c r="AH41" s="846">
        <v>212</v>
      </c>
      <c r="AI41" s="994">
        <v>133</v>
      </c>
      <c r="AJ41" s="1004">
        <v>161</v>
      </c>
      <c r="AK41" s="847"/>
      <c r="AL41" s="847"/>
      <c r="AM41" s="1339"/>
      <c r="AN41" s="861"/>
      <c r="AO41" s="861"/>
      <c r="AP41" s="861"/>
      <c r="AQ41" s="861"/>
      <c r="AR41" s="846"/>
      <c r="AS41" s="1339"/>
      <c r="AT41" s="861"/>
      <c r="AU41" s="861"/>
      <c r="AV41" s="861"/>
      <c r="AW41" s="861"/>
      <c r="AX41" s="854"/>
      <c r="AY41" s="881" t="s">
        <v>342</v>
      </c>
      <c r="AZ41" s="994">
        <v>132</v>
      </c>
      <c r="BA41" s="994">
        <v>159</v>
      </c>
      <c r="BB41" s="994">
        <v>83</v>
      </c>
      <c r="BC41" s="994">
        <v>110</v>
      </c>
      <c r="BD41" s="854"/>
      <c r="BE41" s="881" t="s">
        <v>343</v>
      </c>
      <c r="BF41" s="994">
        <v>57</v>
      </c>
      <c r="BG41" s="846">
        <v>69</v>
      </c>
      <c r="BH41" s="994">
        <v>35</v>
      </c>
      <c r="BI41" s="994">
        <v>47</v>
      </c>
      <c r="BJ41" s="854"/>
      <c r="BK41" s="881" t="s">
        <v>344</v>
      </c>
      <c r="BL41" s="994">
        <v>73</v>
      </c>
      <c r="BM41" s="846">
        <v>83</v>
      </c>
      <c r="BN41" s="994">
        <v>53</v>
      </c>
      <c r="BO41" s="1004">
        <v>64</v>
      </c>
      <c r="BP41" s="846"/>
      <c r="BQ41" s="867" t="s">
        <v>345</v>
      </c>
      <c r="BR41" s="1015">
        <v>117</v>
      </c>
      <c r="BS41" s="1015">
        <v>130</v>
      </c>
      <c r="BT41" s="1028">
        <v>94</v>
      </c>
      <c r="BU41" s="1028">
        <v>107</v>
      </c>
      <c r="BV41" s="847"/>
      <c r="BW41" s="871" t="s">
        <v>346</v>
      </c>
      <c r="BX41" s="1014">
        <v>218</v>
      </c>
      <c r="BY41" s="1015">
        <v>240</v>
      </c>
      <c r="BZ41" s="1031">
        <v>199</v>
      </c>
      <c r="CA41" s="1028">
        <v>222</v>
      </c>
      <c r="CB41" s="847"/>
      <c r="CC41" s="868" t="s">
        <v>980</v>
      </c>
      <c r="CD41" s="997">
        <v>225</v>
      </c>
      <c r="CE41" s="997">
        <v>258</v>
      </c>
      <c r="CF41" s="997">
        <v>165</v>
      </c>
      <c r="CG41" s="997">
        <v>198</v>
      </c>
    </row>
    <row r="42" spans="2:85" ht="12.75" customHeight="1">
      <c r="B42" s="867" t="s">
        <v>856</v>
      </c>
      <c r="C42" s="994">
        <v>205</v>
      </c>
      <c r="D42" s="846">
        <v>236</v>
      </c>
      <c r="E42" s="994">
        <v>153</v>
      </c>
      <c r="F42" s="994">
        <v>184</v>
      </c>
      <c r="G42" s="853"/>
      <c r="H42" s="864" t="s">
        <v>440</v>
      </c>
      <c r="I42" s="994">
        <v>211</v>
      </c>
      <c r="J42" s="846">
        <v>256</v>
      </c>
      <c r="K42" s="994">
        <v>130</v>
      </c>
      <c r="L42" s="994">
        <v>175</v>
      </c>
      <c r="M42" s="855"/>
      <c r="N42" s="863" t="s">
        <v>1107</v>
      </c>
      <c r="O42" s="994">
        <v>72</v>
      </c>
      <c r="P42" s="846">
        <v>81</v>
      </c>
      <c r="Q42" s="994">
        <v>57</v>
      </c>
      <c r="R42" s="1004">
        <v>66</v>
      </c>
      <c r="S42" s="847"/>
      <c r="T42" s="864" t="s">
        <v>2538</v>
      </c>
      <c r="U42" s="994">
        <v>63</v>
      </c>
      <c r="V42" s="994">
        <v>76</v>
      </c>
      <c r="W42" s="994">
        <v>38</v>
      </c>
      <c r="X42" s="994">
        <v>52</v>
      </c>
      <c r="Y42" s="847"/>
      <c r="Z42" s="851"/>
      <c r="AA42" s="845"/>
      <c r="AB42" s="845"/>
      <c r="AC42" s="845"/>
      <c r="AD42" s="845"/>
      <c r="AE42" s="854"/>
      <c r="AF42" s="858" t="s">
        <v>1775</v>
      </c>
      <c r="AG42" s="995">
        <v>159</v>
      </c>
      <c r="AH42" s="996">
        <v>183</v>
      </c>
      <c r="AI42" s="995">
        <v>115</v>
      </c>
      <c r="AJ42" s="1005">
        <v>139</v>
      </c>
      <c r="AK42" s="847"/>
      <c r="AL42" s="847"/>
      <c r="AM42" s="1339"/>
      <c r="AN42" s="861"/>
      <c r="AO42" s="861"/>
      <c r="AP42" s="861"/>
      <c r="AQ42" s="861"/>
      <c r="AR42" s="846"/>
      <c r="AS42" s="1339"/>
      <c r="AT42" s="861"/>
      <c r="AU42" s="861"/>
      <c r="AV42" s="861"/>
      <c r="AW42" s="861"/>
      <c r="AX42" s="854"/>
      <c r="AY42" s="881" t="s">
        <v>347</v>
      </c>
      <c r="AZ42" s="994">
        <v>111</v>
      </c>
      <c r="BA42" s="994">
        <v>134</v>
      </c>
      <c r="BB42" s="994">
        <v>70</v>
      </c>
      <c r="BC42" s="994">
        <v>93</v>
      </c>
      <c r="BD42" s="854"/>
      <c r="BE42" s="881" t="s">
        <v>348</v>
      </c>
      <c r="BF42" s="994">
        <v>52</v>
      </c>
      <c r="BG42" s="846">
        <v>63</v>
      </c>
      <c r="BH42" s="994">
        <v>32</v>
      </c>
      <c r="BI42" s="994">
        <v>43</v>
      </c>
      <c r="BJ42" s="854"/>
      <c r="BK42" s="881" t="s">
        <v>349</v>
      </c>
      <c r="BL42" s="994">
        <v>66</v>
      </c>
      <c r="BM42" s="846">
        <v>76</v>
      </c>
      <c r="BN42" s="994">
        <v>48</v>
      </c>
      <c r="BO42" s="1004">
        <v>58</v>
      </c>
      <c r="BP42" s="846"/>
      <c r="BQ42" s="867" t="s">
        <v>350</v>
      </c>
      <c r="BR42" s="1015">
        <v>104</v>
      </c>
      <c r="BS42" s="1015">
        <v>115</v>
      </c>
      <c r="BT42" s="1028">
        <v>83</v>
      </c>
      <c r="BU42" s="1028">
        <v>95</v>
      </c>
      <c r="BV42" s="847"/>
      <c r="BW42" s="871" t="s">
        <v>351</v>
      </c>
      <c r="BX42" s="1014">
        <v>167</v>
      </c>
      <c r="BY42" s="1015">
        <v>185</v>
      </c>
      <c r="BZ42" s="1031">
        <v>153</v>
      </c>
      <c r="CA42" s="1028">
        <v>171</v>
      </c>
      <c r="CB42" s="847"/>
      <c r="CC42" s="868" t="s">
        <v>981</v>
      </c>
      <c r="CD42" s="995">
        <v>189</v>
      </c>
      <c r="CE42" s="995">
        <v>217</v>
      </c>
      <c r="CF42" s="995">
        <v>139</v>
      </c>
      <c r="CG42" s="995">
        <v>167</v>
      </c>
    </row>
    <row r="43" spans="2:85" ht="12.75" customHeight="1">
      <c r="B43" s="867" t="s">
        <v>2793</v>
      </c>
      <c r="C43" s="995">
        <v>185</v>
      </c>
      <c r="D43" s="996">
        <v>213</v>
      </c>
      <c r="E43" s="995">
        <v>139</v>
      </c>
      <c r="F43" s="995">
        <v>167</v>
      </c>
      <c r="G43" s="853"/>
      <c r="H43" s="864" t="s">
        <v>441</v>
      </c>
      <c r="I43" s="994">
        <v>174</v>
      </c>
      <c r="J43" s="846">
        <v>211</v>
      </c>
      <c r="K43" s="994">
        <v>108</v>
      </c>
      <c r="L43" s="994">
        <v>145</v>
      </c>
      <c r="M43" s="855"/>
      <c r="N43" s="863" t="s">
        <v>1108</v>
      </c>
      <c r="O43" s="994">
        <v>60</v>
      </c>
      <c r="P43" s="846">
        <v>68</v>
      </c>
      <c r="Q43" s="994">
        <v>48</v>
      </c>
      <c r="R43" s="1004">
        <v>55</v>
      </c>
      <c r="S43" s="847"/>
      <c r="T43" s="864" t="s">
        <v>2539</v>
      </c>
      <c r="U43" s="994">
        <v>57</v>
      </c>
      <c r="V43" s="994">
        <v>69</v>
      </c>
      <c r="W43" s="994">
        <v>35</v>
      </c>
      <c r="X43" s="994">
        <v>47</v>
      </c>
      <c r="Y43" s="847"/>
      <c r="Z43" s="864" t="s">
        <v>527</v>
      </c>
      <c r="AA43" s="997">
        <v>261</v>
      </c>
      <c r="AB43" s="997">
        <v>303</v>
      </c>
      <c r="AC43" s="997">
        <v>192</v>
      </c>
      <c r="AD43" s="997">
        <v>234</v>
      </c>
      <c r="AE43" s="854"/>
      <c r="AF43" s="858" t="s">
        <v>1776</v>
      </c>
      <c r="AG43" s="994">
        <v>248</v>
      </c>
      <c r="AH43" s="846">
        <v>278</v>
      </c>
      <c r="AI43" s="994">
        <v>195</v>
      </c>
      <c r="AJ43" s="1004">
        <v>225</v>
      </c>
      <c r="AK43" s="847"/>
      <c r="AL43" s="847"/>
      <c r="AM43" s="1340"/>
      <c r="AN43" s="848"/>
      <c r="AO43" s="848"/>
      <c r="AP43" s="848"/>
      <c r="AQ43" s="848"/>
      <c r="AR43" s="846"/>
      <c r="AS43" s="1339"/>
      <c r="AT43" s="861"/>
      <c r="AU43" s="861"/>
      <c r="AV43" s="861"/>
      <c r="AW43" s="861"/>
      <c r="AX43" s="854"/>
      <c r="AY43" s="881" t="s">
        <v>352</v>
      </c>
      <c r="AZ43" s="994">
        <v>93</v>
      </c>
      <c r="BA43" s="994">
        <v>112</v>
      </c>
      <c r="BB43" s="994">
        <v>59</v>
      </c>
      <c r="BC43" s="994">
        <v>78</v>
      </c>
      <c r="BD43" s="854"/>
      <c r="BE43" s="881" t="s">
        <v>353</v>
      </c>
      <c r="BF43" s="994">
        <v>48</v>
      </c>
      <c r="BG43" s="846">
        <v>58</v>
      </c>
      <c r="BH43" s="994">
        <v>30</v>
      </c>
      <c r="BI43" s="994">
        <v>40</v>
      </c>
      <c r="BJ43" s="854"/>
      <c r="BK43" s="881" t="s">
        <v>354</v>
      </c>
      <c r="BL43" s="994">
        <v>61</v>
      </c>
      <c r="BM43" s="846">
        <v>70</v>
      </c>
      <c r="BN43" s="994">
        <v>45</v>
      </c>
      <c r="BO43" s="1004">
        <v>54</v>
      </c>
      <c r="BP43" s="846"/>
      <c r="BQ43" s="867" t="s">
        <v>355</v>
      </c>
      <c r="BR43" s="1015">
        <v>93</v>
      </c>
      <c r="BS43" s="1015">
        <v>104</v>
      </c>
      <c r="BT43" s="1028">
        <v>74</v>
      </c>
      <c r="BU43" s="1028">
        <v>85</v>
      </c>
      <c r="BV43" s="847"/>
      <c r="BW43" s="871" t="s">
        <v>356</v>
      </c>
      <c r="BX43" s="1014">
        <v>141</v>
      </c>
      <c r="BY43" s="1015">
        <v>157</v>
      </c>
      <c r="BZ43" s="1031">
        <v>128</v>
      </c>
      <c r="CA43" s="1028">
        <v>144</v>
      </c>
      <c r="CB43" s="847"/>
      <c r="CC43" s="868" t="s">
        <v>982</v>
      </c>
      <c r="CD43" s="994">
        <v>126</v>
      </c>
      <c r="CE43" s="994">
        <v>152</v>
      </c>
      <c r="CF43" s="994">
        <v>77</v>
      </c>
      <c r="CG43" s="994">
        <v>103</v>
      </c>
    </row>
    <row r="44" spans="2:85" ht="12.75" customHeight="1">
      <c r="B44" s="867" t="s">
        <v>2794</v>
      </c>
      <c r="C44" s="994">
        <v>230</v>
      </c>
      <c r="D44" s="846">
        <v>265</v>
      </c>
      <c r="E44" s="994">
        <v>171</v>
      </c>
      <c r="F44" s="994">
        <v>205</v>
      </c>
      <c r="G44" s="853"/>
      <c r="H44" s="864" t="s">
        <v>442</v>
      </c>
      <c r="I44" s="994">
        <v>122</v>
      </c>
      <c r="J44" s="846">
        <v>147</v>
      </c>
      <c r="K44" s="994">
        <v>77</v>
      </c>
      <c r="L44" s="994">
        <v>102</v>
      </c>
      <c r="M44" s="855"/>
      <c r="N44" s="863" t="s">
        <v>2403</v>
      </c>
      <c r="O44" s="994">
        <v>52</v>
      </c>
      <c r="P44" s="846">
        <v>59</v>
      </c>
      <c r="Q44" s="994">
        <v>41</v>
      </c>
      <c r="R44" s="1004">
        <v>48</v>
      </c>
      <c r="S44" s="847"/>
      <c r="T44" s="864" t="s">
        <v>2540</v>
      </c>
      <c r="U44" s="994">
        <v>52</v>
      </c>
      <c r="V44" s="994">
        <v>63</v>
      </c>
      <c r="W44" s="994">
        <v>32</v>
      </c>
      <c r="X44" s="994">
        <v>43</v>
      </c>
      <c r="Y44" s="847"/>
      <c r="Z44" s="864" t="s">
        <v>528</v>
      </c>
      <c r="AA44" s="997">
        <v>248</v>
      </c>
      <c r="AB44" s="997">
        <v>285</v>
      </c>
      <c r="AC44" s="997">
        <v>187</v>
      </c>
      <c r="AD44" s="997">
        <v>224</v>
      </c>
      <c r="AE44" s="854"/>
      <c r="AF44" s="858" t="s">
        <v>1777</v>
      </c>
      <c r="AG44" s="994">
        <v>212</v>
      </c>
      <c r="AH44" s="846">
        <v>237</v>
      </c>
      <c r="AI44" s="994">
        <v>167</v>
      </c>
      <c r="AJ44" s="1004">
        <v>193</v>
      </c>
      <c r="AK44" s="847"/>
      <c r="AL44" s="847"/>
      <c r="AM44" s="851"/>
      <c r="AN44" s="845"/>
      <c r="AO44" s="845"/>
      <c r="AP44" s="845"/>
      <c r="AQ44" s="845"/>
      <c r="AR44" s="846"/>
      <c r="AS44" s="1340"/>
      <c r="AT44" s="848"/>
      <c r="AU44" s="848"/>
      <c r="AV44" s="848"/>
      <c r="AW44" s="848"/>
      <c r="AX44" s="854"/>
      <c r="AY44" s="881" t="s">
        <v>357</v>
      </c>
      <c r="AZ44" s="995">
        <v>82</v>
      </c>
      <c r="BA44" s="995">
        <v>99</v>
      </c>
      <c r="BB44" s="995">
        <v>53</v>
      </c>
      <c r="BC44" s="995">
        <v>69</v>
      </c>
      <c r="BD44" s="854"/>
      <c r="BE44" s="881" t="s">
        <v>358</v>
      </c>
      <c r="BF44" s="994">
        <v>44</v>
      </c>
      <c r="BG44" s="846">
        <v>53</v>
      </c>
      <c r="BH44" s="994">
        <v>28</v>
      </c>
      <c r="BI44" s="994">
        <v>37</v>
      </c>
      <c r="BJ44" s="854"/>
      <c r="BK44" s="881" t="s">
        <v>359</v>
      </c>
      <c r="BL44" s="994">
        <v>52</v>
      </c>
      <c r="BM44" s="846">
        <v>60</v>
      </c>
      <c r="BN44" s="994">
        <v>38</v>
      </c>
      <c r="BO44" s="1004">
        <v>46</v>
      </c>
      <c r="BP44" s="846"/>
      <c r="BQ44" s="867" t="s">
        <v>360</v>
      </c>
      <c r="BR44" s="1015">
        <v>84</v>
      </c>
      <c r="BS44" s="1015">
        <v>94</v>
      </c>
      <c r="BT44" s="1028">
        <v>67</v>
      </c>
      <c r="BU44" s="1028">
        <v>77</v>
      </c>
      <c r="BV44" s="847"/>
      <c r="BW44" s="871" t="s">
        <v>361</v>
      </c>
      <c r="BX44" s="1014">
        <v>114</v>
      </c>
      <c r="BY44" s="1015">
        <v>127</v>
      </c>
      <c r="BZ44" s="1031">
        <v>103</v>
      </c>
      <c r="CA44" s="1028">
        <v>116</v>
      </c>
      <c r="CB44" s="847"/>
      <c r="CC44" s="868" t="s">
        <v>983</v>
      </c>
      <c r="CD44" s="994">
        <v>117</v>
      </c>
      <c r="CE44" s="994">
        <v>141</v>
      </c>
      <c r="CF44" s="994">
        <v>72</v>
      </c>
      <c r="CG44" s="994">
        <v>96</v>
      </c>
    </row>
    <row r="45" spans="2:85" ht="12.75" customHeight="1">
      <c r="B45" s="867" t="s">
        <v>857</v>
      </c>
      <c r="C45" s="994">
        <v>197</v>
      </c>
      <c r="D45" s="846">
        <v>227</v>
      </c>
      <c r="E45" s="994">
        <v>147</v>
      </c>
      <c r="F45" s="994">
        <v>176</v>
      </c>
      <c r="G45" s="853"/>
      <c r="H45" s="864" t="s">
        <v>443</v>
      </c>
      <c r="I45" s="994">
        <v>76</v>
      </c>
      <c r="J45" s="846">
        <v>92</v>
      </c>
      <c r="K45" s="994">
        <v>49</v>
      </c>
      <c r="L45" s="994">
        <v>65</v>
      </c>
      <c r="M45" s="855"/>
      <c r="N45" s="863" t="s">
        <v>2173</v>
      </c>
      <c r="O45" s="995">
        <v>44</v>
      </c>
      <c r="P45" s="996">
        <v>50</v>
      </c>
      <c r="Q45" s="995">
        <v>35</v>
      </c>
      <c r="R45" s="1005">
        <v>41</v>
      </c>
      <c r="S45" s="847"/>
      <c r="T45" s="864" t="s">
        <v>2541</v>
      </c>
      <c r="U45" s="994">
        <v>48</v>
      </c>
      <c r="V45" s="994">
        <v>58</v>
      </c>
      <c r="W45" s="994">
        <v>30</v>
      </c>
      <c r="X45" s="994">
        <v>40</v>
      </c>
      <c r="Y45" s="847"/>
      <c r="Z45" s="864" t="s">
        <v>529</v>
      </c>
      <c r="AA45" s="994">
        <v>231</v>
      </c>
      <c r="AB45" s="994">
        <v>263</v>
      </c>
      <c r="AC45" s="994">
        <v>180</v>
      </c>
      <c r="AD45" s="994">
        <v>211</v>
      </c>
      <c r="AE45" s="854"/>
      <c r="AF45" s="858" t="s">
        <v>600</v>
      </c>
      <c r="AG45" s="994">
        <v>207</v>
      </c>
      <c r="AH45" s="846">
        <v>236</v>
      </c>
      <c r="AI45" s="994">
        <v>152</v>
      </c>
      <c r="AJ45" s="1004">
        <v>182</v>
      </c>
      <c r="AK45" s="847"/>
      <c r="AL45" s="847"/>
      <c r="AM45" s="873" t="s">
        <v>1841</v>
      </c>
      <c r="AN45" s="997">
        <v>252</v>
      </c>
      <c r="AO45" s="997">
        <v>304</v>
      </c>
      <c r="AP45" s="997">
        <v>156</v>
      </c>
      <c r="AQ45" s="997">
        <v>208</v>
      </c>
      <c r="AR45" s="846"/>
      <c r="AS45" s="849"/>
      <c r="AT45" s="849"/>
      <c r="AU45" s="849"/>
      <c r="AV45" s="849"/>
      <c r="AW45" s="849"/>
      <c r="AX45" s="854"/>
      <c r="AY45" s="881" t="s">
        <v>362</v>
      </c>
      <c r="AZ45" s="994">
        <v>342</v>
      </c>
      <c r="BA45" s="997">
        <v>386</v>
      </c>
      <c r="BB45" s="846">
        <v>264</v>
      </c>
      <c r="BC45" s="997">
        <v>308</v>
      </c>
      <c r="BD45" s="854"/>
      <c r="BE45" s="881" t="s">
        <v>363</v>
      </c>
      <c r="BF45" s="994">
        <v>40</v>
      </c>
      <c r="BG45" s="846">
        <v>49</v>
      </c>
      <c r="BH45" s="994">
        <v>25</v>
      </c>
      <c r="BI45" s="994">
        <v>34</v>
      </c>
      <c r="BJ45" s="854"/>
      <c r="BK45" s="881" t="s">
        <v>364</v>
      </c>
      <c r="BL45" s="994">
        <v>43</v>
      </c>
      <c r="BM45" s="846">
        <v>50</v>
      </c>
      <c r="BN45" s="994">
        <v>32</v>
      </c>
      <c r="BO45" s="1004">
        <v>38</v>
      </c>
      <c r="BP45" s="846"/>
      <c r="BQ45" s="867" t="s">
        <v>365</v>
      </c>
      <c r="BR45" s="1015">
        <v>114</v>
      </c>
      <c r="BS45" s="1015">
        <v>125</v>
      </c>
      <c r="BT45" s="1028">
        <v>92</v>
      </c>
      <c r="BU45" s="1028">
        <v>104</v>
      </c>
      <c r="BV45" s="847"/>
      <c r="BW45" s="871" t="s">
        <v>366</v>
      </c>
      <c r="BX45" s="1018">
        <v>192</v>
      </c>
      <c r="BY45" s="1019">
        <v>210</v>
      </c>
      <c r="BZ45" s="1030">
        <v>174</v>
      </c>
      <c r="CA45" s="1027">
        <v>193</v>
      </c>
      <c r="CB45" s="847"/>
      <c r="CC45" s="868" t="s">
        <v>984</v>
      </c>
      <c r="CD45" s="994">
        <v>103</v>
      </c>
      <c r="CE45" s="994">
        <v>124</v>
      </c>
      <c r="CF45" s="994">
        <v>63</v>
      </c>
      <c r="CG45" s="994">
        <v>85</v>
      </c>
    </row>
    <row r="46" spans="2:85" ht="12.75">
      <c r="B46" s="867" t="s">
        <v>909</v>
      </c>
      <c r="C46" s="994">
        <v>170</v>
      </c>
      <c r="D46" s="846">
        <v>195</v>
      </c>
      <c r="E46" s="994">
        <v>127</v>
      </c>
      <c r="F46" s="994">
        <v>152</v>
      </c>
      <c r="G46" s="853"/>
      <c r="H46" s="864" t="s">
        <v>444</v>
      </c>
      <c r="I46" s="997">
        <v>200</v>
      </c>
      <c r="J46" s="998">
        <v>242</v>
      </c>
      <c r="K46" s="997">
        <v>122</v>
      </c>
      <c r="L46" s="997">
        <v>165</v>
      </c>
      <c r="M46" s="853"/>
      <c r="N46" s="864" t="s">
        <v>1109</v>
      </c>
      <c r="O46" s="994">
        <v>101</v>
      </c>
      <c r="P46" s="846">
        <v>113</v>
      </c>
      <c r="Q46" s="994">
        <v>81</v>
      </c>
      <c r="R46" s="1004">
        <v>93</v>
      </c>
      <c r="S46" s="847"/>
      <c r="T46" s="864" t="s">
        <v>2227</v>
      </c>
      <c r="U46" s="994">
        <v>44</v>
      </c>
      <c r="V46" s="994">
        <v>53</v>
      </c>
      <c r="W46" s="994">
        <v>28</v>
      </c>
      <c r="X46" s="994">
        <v>37</v>
      </c>
      <c r="Y46" s="847"/>
      <c r="Z46" s="864" t="s">
        <v>530</v>
      </c>
      <c r="AA46" s="994">
        <v>207</v>
      </c>
      <c r="AB46" s="994">
        <v>235</v>
      </c>
      <c r="AC46" s="994">
        <v>160</v>
      </c>
      <c r="AD46" s="994">
        <v>188</v>
      </c>
      <c r="AE46" s="854"/>
      <c r="AF46" s="858" t="s">
        <v>2090</v>
      </c>
      <c r="AG46" s="994">
        <v>184</v>
      </c>
      <c r="AH46" s="846">
        <v>210</v>
      </c>
      <c r="AI46" s="994">
        <v>136</v>
      </c>
      <c r="AJ46" s="1004">
        <v>162</v>
      </c>
      <c r="AK46" s="847"/>
      <c r="AL46" s="847"/>
      <c r="AM46" s="874" t="s">
        <v>1842</v>
      </c>
      <c r="AN46" s="994">
        <v>195</v>
      </c>
      <c r="AO46" s="994">
        <v>235</v>
      </c>
      <c r="AP46" s="994">
        <v>122</v>
      </c>
      <c r="AQ46" s="994">
        <v>162</v>
      </c>
      <c r="AR46" s="847"/>
      <c r="AS46" s="864" t="s">
        <v>1791</v>
      </c>
      <c r="AT46" s="1001">
        <v>292</v>
      </c>
      <c r="AU46" s="1001">
        <v>336</v>
      </c>
      <c r="AV46" s="1001">
        <v>221</v>
      </c>
      <c r="AW46" s="1001">
        <v>265</v>
      </c>
      <c r="AX46" s="854"/>
      <c r="AY46" s="881" t="s">
        <v>367</v>
      </c>
      <c r="AZ46" s="994">
        <v>275</v>
      </c>
      <c r="BA46" s="994">
        <v>311</v>
      </c>
      <c r="BB46" s="846">
        <v>213</v>
      </c>
      <c r="BC46" s="994">
        <v>248</v>
      </c>
      <c r="BD46" s="854"/>
      <c r="BE46" s="881" t="s">
        <v>368</v>
      </c>
      <c r="BF46" s="994">
        <v>37</v>
      </c>
      <c r="BG46" s="846">
        <v>45</v>
      </c>
      <c r="BH46" s="994">
        <v>23</v>
      </c>
      <c r="BI46" s="994">
        <v>31</v>
      </c>
      <c r="BJ46" s="854"/>
      <c r="BK46" s="881" t="s">
        <v>1903</v>
      </c>
      <c r="BL46" s="994">
        <v>40</v>
      </c>
      <c r="BM46" s="846">
        <v>46</v>
      </c>
      <c r="BN46" s="994">
        <v>30</v>
      </c>
      <c r="BO46" s="1004">
        <v>36</v>
      </c>
      <c r="BP46" s="846"/>
      <c r="BQ46" s="867" t="s">
        <v>1904</v>
      </c>
      <c r="BR46" s="1015">
        <v>101</v>
      </c>
      <c r="BS46" s="1015">
        <v>111</v>
      </c>
      <c r="BT46" s="1028">
        <v>82</v>
      </c>
      <c r="BU46" s="1028">
        <v>93</v>
      </c>
      <c r="BV46" s="847"/>
      <c r="BW46" s="871" t="s">
        <v>1905</v>
      </c>
      <c r="BX46" s="1014">
        <v>162</v>
      </c>
      <c r="BY46" s="1015">
        <v>178</v>
      </c>
      <c r="BZ46" s="1031">
        <v>146</v>
      </c>
      <c r="CA46" s="1028">
        <v>162</v>
      </c>
      <c r="CB46" s="847"/>
      <c r="CC46" s="868" t="s">
        <v>985</v>
      </c>
      <c r="CD46" s="994">
        <v>99</v>
      </c>
      <c r="CE46" s="994">
        <v>119</v>
      </c>
      <c r="CF46" s="994">
        <v>61</v>
      </c>
      <c r="CG46" s="994">
        <v>81</v>
      </c>
    </row>
    <row r="47" spans="2:85" ht="12.75">
      <c r="B47" s="867" t="s">
        <v>910</v>
      </c>
      <c r="C47" s="997">
        <v>216</v>
      </c>
      <c r="D47" s="998">
        <v>248</v>
      </c>
      <c r="E47" s="997">
        <v>160</v>
      </c>
      <c r="F47" s="997">
        <v>192</v>
      </c>
      <c r="G47" s="853"/>
      <c r="H47" s="864" t="s">
        <v>2542</v>
      </c>
      <c r="I47" s="994">
        <v>161</v>
      </c>
      <c r="J47" s="846">
        <v>195</v>
      </c>
      <c r="K47" s="994">
        <v>99</v>
      </c>
      <c r="L47" s="994">
        <v>134</v>
      </c>
      <c r="M47" s="853"/>
      <c r="N47" s="864" t="s">
        <v>1110</v>
      </c>
      <c r="O47" s="994">
        <v>81</v>
      </c>
      <c r="P47" s="846">
        <v>90</v>
      </c>
      <c r="Q47" s="994">
        <v>65</v>
      </c>
      <c r="R47" s="1004">
        <v>74</v>
      </c>
      <c r="S47" s="847"/>
      <c r="T47" s="864" t="s">
        <v>2228</v>
      </c>
      <c r="U47" s="994">
        <v>40</v>
      </c>
      <c r="V47" s="994">
        <v>49</v>
      </c>
      <c r="W47" s="994">
        <v>25</v>
      </c>
      <c r="X47" s="994">
        <v>34</v>
      </c>
      <c r="Y47" s="847"/>
      <c r="Z47" s="864" t="s">
        <v>531</v>
      </c>
      <c r="AA47" s="995">
        <v>198</v>
      </c>
      <c r="AB47" s="995">
        <v>224</v>
      </c>
      <c r="AC47" s="995">
        <v>155</v>
      </c>
      <c r="AD47" s="995">
        <v>181</v>
      </c>
      <c r="AE47" s="854"/>
      <c r="AF47" s="858" t="s">
        <v>2091</v>
      </c>
      <c r="AG47" s="994">
        <v>165</v>
      </c>
      <c r="AH47" s="846">
        <v>189</v>
      </c>
      <c r="AI47" s="994">
        <v>122</v>
      </c>
      <c r="AJ47" s="1004">
        <v>146</v>
      </c>
      <c r="AK47" s="847"/>
      <c r="AL47" s="847"/>
      <c r="AM47" s="874" t="s">
        <v>1843</v>
      </c>
      <c r="AN47" s="995">
        <v>161</v>
      </c>
      <c r="AO47" s="995">
        <v>194</v>
      </c>
      <c r="AP47" s="995">
        <v>101</v>
      </c>
      <c r="AQ47" s="995">
        <v>134</v>
      </c>
      <c r="AR47" s="847"/>
      <c r="AS47" s="869" t="s">
        <v>1792</v>
      </c>
      <c r="AT47" s="999">
        <v>258</v>
      </c>
      <c r="AU47" s="992">
        <v>296</v>
      </c>
      <c r="AV47" s="852">
        <v>193</v>
      </c>
      <c r="AW47" s="992">
        <v>232</v>
      </c>
      <c r="AX47" s="854"/>
      <c r="AY47" s="881" t="s">
        <v>1906</v>
      </c>
      <c r="AZ47" s="994">
        <v>246</v>
      </c>
      <c r="BA47" s="994">
        <v>277</v>
      </c>
      <c r="BB47" s="846">
        <v>190</v>
      </c>
      <c r="BC47" s="994">
        <v>222</v>
      </c>
      <c r="BD47" s="854"/>
      <c r="BE47" s="881" t="s">
        <v>1907</v>
      </c>
      <c r="BF47" s="994">
        <v>34</v>
      </c>
      <c r="BG47" s="846">
        <v>41</v>
      </c>
      <c r="BH47" s="994">
        <v>22</v>
      </c>
      <c r="BI47" s="994">
        <v>29</v>
      </c>
      <c r="BJ47" s="854"/>
      <c r="BK47" s="881" t="s">
        <v>1908</v>
      </c>
      <c r="BL47" s="994">
        <v>37</v>
      </c>
      <c r="BM47" s="846">
        <v>42</v>
      </c>
      <c r="BN47" s="994">
        <v>27</v>
      </c>
      <c r="BO47" s="1004">
        <v>33</v>
      </c>
      <c r="BP47" s="846"/>
      <c r="BQ47" s="867" t="s">
        <v>1909</v>
      </c>
      <c r="BR47" s="1015">
        <v>91</v>
      </c>
      <c r="BS47" s="1015">
        <v>100</v>
      </c>
      <c r="BT47" s="1028">
        <v>74</v>
      </c>
      <c r="BU47" s="1028">
        <v>84</v>
      </c>
      <c r="BV47" s="847"/>
      <c r="BW47" s="871" t="s">
        <v>1910</v>
      </c>
      <c r="BX47" s="1022">
        <v>131</v>
      </c>
      <c r="BY47" s="1017">
        <v>145</v>
      </c>
      <c r="BZ47" s="1032">
        <v>121</v>
      </c>
      <c r="CA47" s="1029">
        <v>135</v>
      </c>
      <c r="CB47" s="847"/>
      <c r="CC47" s="868" t="s">
        <v>986</v>
      </c>
      <c r="CD47" s="994">
        <v>87</v>
      </c>
      <c r="CE47" s="994">
        <v>105</v>
      </c>
      <c r="CF47" s="994">
        <v>54</v>
      </c>
      <c r="CG47" s="994">
        <v>72</v>
      </c>
    </row>
    <row r="48" spans="2:85" ht="12.75">
      <c r="B48" s="867" t="s">
        <v>858</v>
      </c>
      <c r="C48" s="994">
        <v>188</v>
      </c>
      <c r="D48" s="846">
        <v>216</v>
      </c>
      <c r="E48" s="994">
        <v>139</v>
      </c>
      <c r="F48" s="994">
        <v>167</v>
      </c>
      <c r="G48" s="853"/>
      <c r="H48" s="864" t="s">
        <v>2543</v>
      </c>
      <c r="I48" s="994">
        <v>115</v>
      </c>
      <c r="J48" s="846">
        <v>140</v>
      </c>
      <c r="K48" s="994">
        <v>72</v>
      </c>
      <c r="L48" s="994">
        <v>97</v>
      </c>
      <c r="M48" s="853"/>
      <c r="N48" s="864" t="s">
        <v>1111</v>
      </c>
      <c r="O48" s="994">
        <v>70</v>
      </c>
      <c r="P48" s="846">
        <v>78</v>
      </c>
      <c r="Q48" s="994">
        <v>57</v>
      </c>
      <c r="R48" s="1004">
        <v>65</v>
      </c>
      <c r="S48" s="847"/>
      <c r="T48" s="864" t="s">
        <v>2229</v>
      </c>
      <c r="U48" s="994">
        <v>37</v>
      </c>
      <c r="V48" s="994">
        <v>45</v>
      </c>
      <c r="W48" s="994">
        <v>23</v>
      </c>
      <c r="X48" s="994">
        <v>31</v>
      </c>
      <c r="Y48" s="847"/>
      <c r="Z48" s="864" t="s">
        <v>532</v>
      </c>
      <c r="AA48" s="994">
        <v>187</v>
      </c>
      <c r="AB48" s="994">
        <v>211</v>
      </c>
      <c r="AC48" s="994">
        <v>149</v>
      </c>
      <c r="AD48" s="994">
        <v>172</v>
      </c>
      <c r="AE48" s="854"/>
      <c r="AF48" s="858" t="s">
        <v>2092</v>
      </c>
      <c r="AG48" s="994">
        <v>142</v>
      </c>
      <c r="AH48" s="846">
        <v>162</v>
      </c>
      <c r="AI48" s="994">
        <v>105</v>
      </c>
      <c r="AJ48" s="1004">
        <v>126</v>
      </c>
      <c r="AK48" s="847"/>
      <c r="AL48" s="847"/>
      <c r="AM48" s="874" t="s">
        <v>1844</v>
      </c>
      <c r="AN48" s="997">
        <v>168</v>
      </c>
      <c r="AO48" s="997">
        <v>202</v>
      </c>
      <c r="AP48" s="997">
        <v>104</v>
      </c>
      <c r="AQ48" s="997">
        <v>139</v>
      </c>
      <c r="AR48" s="847"/>
      <c r="AS48" s="869" t="s">
        <v>1793</v>
      </c>
      <c r="AT48" s="1012">
        <v>222</v>
      </c>
      <c r="AU48" s="1010">
        <v>255</v>
      </c>
      <c r="AV48" s="849">
        <v>169</v>
      </c>
      <c r="AW48" s="1010">
        <v>203</v>
      </c>
      <c r="AX48" s="854"/>
      <c r="AY48" s="881" t="s">
        <v>1911</v>
      </c>
      <c r="AZ48" s="994">
        <v>221</v>
      </c>
      <c r="BA48" s="994">
        <v>249</v>
      </c>
      <c r="BB48" s="846">
        <v>172</v>
      </c>
      <c r="BC48" s="994">
        <v>200</v>
      </c>
      <c r="BD48" s="854"/>
      <c r="BE48" s="881" t="s">
        <v>1912</v>
      </c>
      <c r="BF48" s="994">
        <v>31</v>
      </c>
      <c r="BG48" s="846">
        <v>38</v>
      </c>
      <c r="BH48" s="994">
        <v>20</v>
      </c>
      <c r="BI48" s="994">
        <v>27</v>
      </c>
      <c r="BJ48" s="854"/>
      <c r="BK48" s="881" t="s">
        <v>587</v>
      </c>
      <c r="BL48" s="995">
        <v>34</v>
      </c>
      <c r="BM48" s="996">
        <v>39</v>
      </c>
      <c r="BN48" s="995">
        <v>25</v>
      </c>
      <c r="BO48" s="1005">
        <v>30</v>
      </c>
      <c r="BP48" s="846"/>
      <c r="BQ48" s="867" t="s">
        <v>1913</v>
      </c>
      <c r="BR48" s="1015">
        <v>90</v>
      </c>
      <c r="BS48" s="1015">
        <v>100</v>
      </c>
      <c r="BT48" s="1028">
        <v>72</v>
      </c>
      <c r="BU48" s="1028">
        <v>82</v>
      </c>
      <c r="BV48" s="847"/>
      <c r="BW48" s="871" t="s">
        <v>1914</v>
      </c>
      <c r="BX48" s="1014">
        <v>150</v>
      </c>
      <c r="BY48" s="1015">
        <v>163</v>
      </c>
      <c r="BZ48" s="1031">
        <v>132</v>
      </c>
      <c r="CA48" s="1028">
        <v>145</v>
      </c>
      <c r="CB48" s="847"/>
      <c r="CC48" s="868" t="s">
        <v>987</v>
      </c>
      <c r="CD48" s="997">
        <v>123</v>
      </c>
      <c r="CE48" s="997">
        <v>145</v>
      </c>
      <c r="CF48" s="997">
        <v>81</v>
      </c>
      <c r="CG48" s="997">
        <v>104</v>
      </c>
    </row>
    <row r="49" spans="2:85" ht="12.75">
      <c r="B49" s="867" t="s">
        <v>911</v>
      </c>
      <c r="C49" s="995">
        <v>163</v>
      </c>
      <c r="D49" s="996">
        <v>187</v>
      </c>
      <c r="E49" s="995">
        <v>121</v>
      </c>
      <c r="F49" s="995">
        <v>145</v>
      </c>
      <c r="G49" s="853"/>
      <c r="H49" s="864" t="s">
        <v>2544</v>
      </c>
      <c r="I49" s="995">
        <v>73</v>
      </c>
      <c r="J49" s="996">
        <v>88</v>
      </c>
      <c r="K49" s="995">
        <v>47</v>
      </c>
      <c r="L49" s="995">
        <v>62</v>
      </c>
      <c r="M49" s="853"/>
      <c r="N49" s="864" t="s">
        <v>1112</v>
      </c>
      <c r="O49" s="994">
        <v>62</v>
      </c>
      <c r="P49" s="846">
        <v>69</v>
      </c>
      <c r="Q49" s="994">
        <v>50</v>
      </c>
      <c r="R49" s="1004">
        <v>57</v>
      </c>
      <c r="S49" s="847"/>
      <c r="T49" s="864" t="s">
        <v>2230</v>
      </c>
      <c r="U49" s="994">
        <v>34</v>
      </c>
      <c r="V49" s="994">
        <v>41</v>
      </c>
      <c r="W49" s="994">
        <v>22</v>
      </c>
      <c r="X49" s="994">
        <v>29</v>
      </c>
      <c r="Y49" s="847"/>
      <c r="Z49" s="864" t="s">
        <v>533</v>
      </c>
      <c r="AA49" s="994">
        <v>180</v>
      </c>
      <c r="AB49" s="994">
        <v>202</v>
      </c>
      <c r="AC49" s="994">
        <v>143</v>
      </c>
      <c r="AD49" s="994">
        <v>165</v>
      </c>
      <c r="AE49" s="854"/>
      <c r="AF49" s="858" t="s">
        <v>2093</v>
      </c>
      <c r="AG49" s="997">
        <v>240</v>
      </c>
      <c r="AH49" s="998">
        <v>268</v>
      </c>
      <c r="AI49" s="997">
        <v>189</v>
      </c>
      <c r="AJ49" s="1003">
        <v>217</v>
      </c>
      <c r="AK49" s="847"/>
      <c r="AL49" s="847"/>
      <c r="AM49" s="874" t="s">
        <v>1845</v>
      </c>
      <c r="AN49" s="994">
        <v>150</v>
      </c>
      <c r="AO49" s="994">
        <v>180</v>
      </c>
      <c r="AP49" s="994">
        <v>93</v>
      </c>
      <c r="AQ49" s="994">
        <v>124</v>
      </c>
      <c r="AR49" s="847"/>
      <c r="AS49" s="869" t="s">
        <v>1851</v>
      </c>
      <c r="AT49" s="1012">
        <v>224</v>
      </c>
      <c r="AU49" s="1010">
        <v>258</v>
      </c>
      <c r="AV49" s="849">
        <v>169</v>
      </c>
      <c r="AW49" s="1010">
        <v>203</v>
      </c>
      <c r="AX49" s="854"/>
      <c r="AY49" s="881" t="s">
        <v>1915</v>
      </c>
      <c r="AZ49" s="994">
        <v>294</v>
      </c>
      <c r="BA49" s="994">
        <v>341</v>
      </c>
      <c r="BB49" s="846">
        <v>209</v>
      </c>
      <c r="BC49" s="994">
        <v>256</v>
      </c>
      <c r="BD49" s="854"/>
      <c r="BE49" s="881" t="s">
        <v>1916</v>
      </c>
      <c r="BF49" s="994">
        <v>29</v>
      </c>
      <c r="BG49" s="846">
        <v>35</v>
      </c>
      <c r="BH49" s="994">
        <v>19</v>
      </c>
      <c r="BI49" s="994">
        <v>25</v>
      </c>
      <c r="BJ49" s="854"/>
      <c r="BK49" s="881" t="s">
        <v>1917</v>
      </c>
      <c r="BL49" s="994">
        <v>129</v>
      </c>
      <c r="BM49" s="994">
        <v>145</v>
      </c>
      <c r="BN49" s="994">
        <v>101</v>
      </c>
      <c r="BO49" s="994">
        <v>116</v>
      </c>
      <c r="BP49" s="846"/>
      <c r="BQ49" s="867" t="s">
        <v>1918</v>
      </c>
      <c r="BR49" s="1017">
        <v>78</v>
      </c>
      <c r="BS49" s="1017">
        <v>87</v>
      </c>
      <c r="BT49" s="1029">
        <v>63</v>
      </c>
      <c r="BU49" s="1029">
        <v>72</v>
      </c>
      <c r="BV49" s="847"/>
      <c r="BW49" s="871" t="s">
        <v>1919</v>
      </c>
      <c r="BX49" s="1014">
        <v>125</v>
      </c>
      <c r="BY49" s="1015">
        <v>137</v>
      </c>
      <c r="BZ49" s="1031">
        <v>112</v>
      </c>
      <c r="CA49" s="1028">
        <v>124</v>
      </c>
      <c r="CB49" s="847"/>
      <c r="CC49" s="868" t="s">
        <v>988</v>
      </c>
      <c r="CD49" s="994">
        <v>107</v>
      </c>
      <c r="CE49" s="994">
        <v>130</v>
      </c>
      <c r="CF49" s="994">
        <v>66</v>
      </c>
      <c r="CG49" s="994">
        <v>89</v>
      </c>
    </row>
    <row r="50" spans="2:85" ht="12.75" customHeight="1">
      <c r="B50" s="867" t="s">
        <v>912</v>
      </c>
      <c r="C50" s="994">
        <v>199</v>
      </c>
      <c r="D50" s="846">
        <v>228</v>
      </c>
      <c r="E50" s="994">
        <v>149</v>
      </c>
      <c r="F50" s="994">
        <v>178</v>
      </c>
      <c r="G50" s="853"/>
      <c r="H50" s="864" t="s">
        <v>2545</v>
      </c>
      <c r="I50" s="994">
        <v>185</v>
      </c>
      <c r="J50" s="846">
        <v>225</v>
      </c>
      <c r="K50" s="994">
        <v>114</v>
      </c>
      <c r="L50" s="994">
        <v>154</v>
      </c>
      <c r="M50" s="855"/>
      <c r="N50" s="863" t="s">
        <v>2174</v>
      </c>
      <c r="O50" s="994">
        <v>54</v>
      </c>
      <c r="P50" s="846">
        <v>60</v>
      </c>
      <c r="Q50" s="994">
        <v>43</v>
      </c>
      <c r="R50" s="1004">
        <v>49</v>
      </c>
      <c r="S50" s="847"/>
      <c r="T50" s="864" t="s">
        <v>2231</v>
      </c>
      <c r="U50" s="994">
        <v>31</v>
      </c>
      <c r="V50" s="994">
        <v>38</v>
      </c>
      <c r="W50" s="994">
        <v>20</v>
      </c>
      <c r="X50" s="994">
        <v>27</v>
      </c>
      <c r="Y50" s="847"/>
      <c r="Z50" s="864" t="s">
        <v>534</v>
      </c>
      <c r="AA50" s="994">
        <v>166</v>
      </c>
      <c r="AB50" s="994">
        <v>185</v>
      </c>
      <c r="AC50" s="994">
        <v>134</v>
      </c>
      <c r="AD50" s="994">
        <v>153</v>
      </c>
      <c r="AE50" s="854"/>
      <c r="AF50" s="858" t="s">
        <v>2094</v>
      </c>
      <c r="AG50" s="994">
        <v>205</v>
      </c>
      <c r="AH50" s="846">
        <v>229</v>
      </c>
      <c r="AI50" s="994">
        <v>162</v>
      </c>
      <c r="AJ50" s="1004">
        <v>186</v>
      </c>
      <c r="AK50" s="847"/>
      <c r="AL50" s="847"/>
      <c r="AM50" s="874" t="s">
        <v>1846</v>
      </c>
      <c r="AN50" s="994">
        <v>131</v>
      </c>
      <c r="AO50" s="994">
        <v>158</v>
      </c>
      <c r="AP50" s="994">
        <v>82</v>
      </c>
      <c r="AQ50" s="994">
        <v>109</v>
      </c>
      <c r="AR50" s="847"/>
      <c r="AS50" s="869" t="s">
        <v>1852</v>
      </c>
      <c r="AT50" s="1012">
        <v>180</v>
      </c>
      <c r="AU50" s="1010">
        <v>210</v>
      </c>
      <c r="AV50" s="849">
        <v>131</v>
      </c>
      <c r="AW50" s="1010">
        <v>161</v>
      </c>
      <c r="AX50" s="854"/>
      <c r="AY50" s="881" t="s">
        <v>1920</v>
      </c>
      <c r="AZ50" s="994">
        <v>222</v>
      </c>
      <c r="BA50" s="994">
        <v>257</v>
      </c>
      <c r="BB50" s="846">
        <v>159</v>
      </c>
      <c r="BC50" s="994">
        <v>194</v>
      </c>
      <c r="BD50" s="854"/>
      <c r="BE50" s="881" t="s">
        <v>1921</v>
      </c>
      <c r="BF50" s="994">
        <v>28</v>
      </c>
      <c r="BG50" s="846">
        <v>33</v>
      </c>
      <c r="BH50" s="994">
        <v>18</v>
      </c>
      <c r="BI50" s="994">
        <v>23</v>
      </c>
      <c r="BJ50" s="854"/>
      <c r="BK50" s="881" t="s">
        <v>1922</v>
      </c>
      <c r="BL50" s="994">
        <v>117</v>
      </c>
      <c r="BM50" s="994">
        <v>131</v>
      </c>
      <c r="BN50" s="994">
        <v>91</v>
      </c>
      <c r="BO50" s="994">
        <v>105</v>
      </c>
      <c r="BP50" s="846"/>
      <c r="BQ50" s="845"/>
      <c r="BR50" s="846"/>
      <c r="BS50" s="846"/>
      <c r="BT50" s="846"/>
      <c r="BU50" s="846"/>
      <c r="BV50" s="847"/>
      <c r="BW50" s="871" t="s">
        <v>1923</v>
      </c>
      <c r="BX50" s="1022">
        <v>100</v>
      </c>
      <c r="BY50" s="1017">
        <v>110</v>
      </c>
      <c r="BZ50" s="1032">
        <v>90</v>
      </c>
      <c r="CA50" s="1029">
        <v>100</v>
      </c>
      <c r="CB50" s="847"/>
      <c r="CC50" s="868" t="s">
        <v>989</v>
      </c>
      <c r="CD50" s="994">
        <v>103</v>
      </c>
      <c r="CE50" s="994">
        <v>124</v>
      </c>
      <c r="CF50" s="994">
        <v>63</v>
      </c>
      <c r="CG50" s="994">
        <v>85</v>
      </c>
    </row>
    <row r="51" spans="2:85" ht="12.75">
      <c r="B51" s="867" t="s">
        <v>859</v>
      </c>
      <c r="C51" s="994">
        <v>175</v>
      </c>
      <c r="D51" s="846">
        <v>200</v>
      </c>
      <c r="E51" s="994">
        <v>131</v>
      </c>
      <c r="F51" s="994">
        <v>157</v>
      </c>
      <c r="G51" s="855"/>
      <c r="H51" s="863" t="s">
        <v>2546</v>
      </c>
      <c r="I51" s="994">
        <v>147</v>
      </c>
      <c r="J51" s="846">
        <v>178</v>
      </c>
      <c r="K51" s="994">
        <v>91</v>
      </c>
      <c r="L51" s="994">
        <v>122</v>
      </c>
      <c r="M51" s="855"/>
      <c r="N51" s="863" t="s">
        <v>2175</v>
      </c>
      <c r="O51" s="994">
        <v>45</v>
      </c>
      <c r="P51" s="846">
        <v>51</v>
      </c>
      <c r="Q51" s="994">
        <v>37</v>
      </c>
      <c r="R51" s="1004">
        <v>42</v>
      </c>
      <c r="S51" s="847"/>
      <c r="T51" s="864" t="s">
        <v>2232</v>
      </c>
      <c r="U51" s="994">
        <v>29</v>
      </c>
      <c r="V51" s="994">
        <v>35</v>
      </c>
      <c r="W51" s="994">
        <v>19</v>
      </c>
      <c r="X51" s="994">
        <v>25</v>
      </c>
      <c r="Y51" s="847"/>
      <c r="Z51" s="864" t="s">
        <v>535</v>
      </c>
      <c r="AA51" s="1008">
        <v>148</v>
      </c>
      <c r="AB51" s="1008">
        <v>165</v>
      </c>
      <c r="AC51" s="1008">
        <v>120</v>
      </c>
      <c r="AD51" s="1008">
        <v>137</v>
      </c>
      <c r="AE51" s="854"/>
      <c r="AF51" s="858" t="s">
        <v>2095</v>
      </c>
      <c r="AG51" s="994">
        <v>189</v>
      </c>
      <c r="AH51" s="846">
        <v>215</v>
      </c>
      <c r="AI51" s="994">
        <v>143</v>
      </c>
      <c r="AJ51" s="1004">
        <v>168</v>
      </c>
      <c r="AK51" s="847"/>
      <c r="AL51" s="847"/>
      <c r="AM51" s="874" t="s">
        <v>1847</v>
      </c>
      <c r="AN51" s="994">
        <v>112</v>
      </c>
      <c r="AO51" s="994">
        <v>135</v>
      </c>
      <c r="AP51" s="994">
        <v>71</v>
      </c>
      <c r="AQ51" s="994">
        <v>93</v>
      </c>
      <c r="AR51" s="847"/>
      <c r="AS51" s="869" t="s">
        <v>1853</v>
      </c>
      <c r="AT51" s="1012">
        <v>210</v>
      </c>
      <c r="AU51" s="1010">
        <v>239</v>
      </c>
      <c r="AV51" s="849">
        <v>164</v>
      </c>
      <c r="AW51" s="1010">
        <v>192</v>
      </c>
      <c r="AX51" s="854"/>
      <c r="AY51" s="881" t="s">
        <v>1924</v>
      </c>
      <c r="AZ51" s="994">
        <v>190</v>
      </c>
      <c r="BA51" s="994">
        <v>220</v>
      </c>
      <c r="BB51" s="846">
        <v>136</v>
      </c>
      <c r="BC51" s="994">
        <v>166</v>
      </c>
      <c r="BD51" s="854"/>
      <c r="BE51" s="881" t="s">
        <v>1925</v>
      </c>
      <c r="BF51" s="994">
        <v>26</v>
      </c>
      <c r="BG51" s="846">
        <v>31</v>
      </c>
      <c r="BH51" s="994">
        <v>17</v>
      </c>
      <c r="BI51" s="994">
        <v>22</v>
      </c>
      <c r="BJ51" s="854"/>
      <c r="BK51" s="881" t="s">
        <v>1926</v>
      </c>
      <c r="BL51" s="994">
        <v>108</v>
      </c>
      <c r="BM51" s="994">
        <v>121</v>
      </c>
      <c r="BN51" s="994">
        <v>84</v>
      </c>
      <c r="BO51" s="994">
        <v>97</v>
      </c>
      <c r="BP51" s="846"/>
      <c r="BQ51" s="845"/>
      <c r="BR51" s="846"/>
      <c r="BS51" s="846"/>
      <c r="BT51" s="846"/>
      <c r="BU51" s="846"/>
      <c r="BV51" s="846"/>
      <c r="BW51" s="847"/>
      <c r="BX51" s="847"/>
      <c r="BY51" s="847"/>
      <c r="BZ51" s="847"/>
      <c r="CA51" s="845"/>
      <c r="CB51" s="847"/>
      <c r="CC51" s="868" t="s">
        <v>990</v>
      </c>
      <c r="CD51" s="994">
        <v>90</v>
      </c>
      <c r="CE51" s="994">
        <v>109</v>
      </c>
      <c r="CF51" s="994">
        <v>56</v>
      </c>
      <c r="CG51" s="994">
        <v>75</v>
      </c>
    </row>
    <row r="52" spans="2:85" ht="12.75">
      <c r="B52" s="867" t="s">
        <v>2612</v>
      </c>
      <c r="C52" s="994">
        <v>152</v>
      </c>
      <c r="D52" s="846">
        <v>175</v>
      </c>
      <c r="E52" s="994">
        <v>114</v>
      </c>
      <c r="F52" s="994">
        <v>137</v>
      </c>
      <c r="G52" s="853"/>
      <c r="H52" s="864" t="s">
        <v>2547</v>
      </c>
      <c r="I52" s="994">
        <v>108</v>
      </c>
      <c r="J52" s="846">
        <v>131</v>
      </c>
      <c r="K52" s="994">
        <v>68</v>
      </c>
      <c r="L52" s="994">
        <v>91</v>
      </c>
      <c r="M52" s="855"/>
      <c r="N52" s="863" t="s">
        <v>1113</v>
      </c>
      <c r="O52" s="1006">
        <v>98</v>
      </c>
      <c r="P52" s="997">
        <v>108</v>
      </c>
      <c r="Q52" s="998">
        <v>79</v>
      </c>
      <c r="R52" s="997">
        <v>90</v>
      </c>
      <c r="S52" s="847"/>
      <c r="T52" s="864" t="s">
        <v>2233</v>
      </c>
      <c r="U52" s="994">
        <v>28</v>
      </c>
      <c r="V52" s="994">
        <v>33</v>
      </c>
      <c r="W52" s="994">
        <v>18</v>
      </c>
      <c r="X52" s="994">
        <v>23</v>
      </c>
      <c r="Y52" s="846"/>
      <c r="Z52" s="846"/>
      <c r="AA52" s="846"/>
      <c r="AB52" s="846"/>
      <c r="AC52" s="846"/>
      <c r="AD52" s="846"/>
      <c r="AE52" s="854"/>
      <c r="AF52" s="858" t="s">
        <v>2096</v>
      </c>
      <c r="AG52" s="994">
        <v>172</v>
      </c>
      <c r="AH52" s="846">
        <v>195</v>
      </c>
      <c r="AI52" s="994">
        <v>129</v>
      </c>
      <c r="AJ52" s="1004">
        <v>153</v>
      </c>
      <c r="AK52" s="847"/>
      <c r="AL52" s="847"/>
      <c r="AM52" s="874" t="s">
        <v>1848</v>
      </c>
      <c r="AN52" s="995">
        <v>94</v>
      </c>
      <c r="AO52" s="995">
        <v>113</v>
      </c>
      <c r="AP52" s="995">
        <v>60</v>
      </c>
      <c r="AQ52" s="995">
        <v>79</v>
      </c>
      <c r="AR52" s="847"/>
      <c r="AS52" s="869" t="s">
        <v>1854</v>
      </c>
      <c r="AT52" s="1012">
        <v>175</v>
      </c>
      <c r="AU52" s="1010">
        <v>201</v>
      </c>
      <c r="AV52" s="849">
        <v>132</v>
      </c>
      <c r="AW52" s="1010">
        <v>158</v>
      </c>
      <c r="AX52" s="854"/>
      <c r="AY52" s="881" t="s">
        <v>1927</v>
      </c>
      <c r="AZ52" s="994">
        <v>165</v>
      </c>
      <c r="BA52" s="994">
        <v>191</v>
      </c>
      <c r="BB52" s="846">
        <v>119</v>
      </c>
      <c r="BC52" s="994">
        <v>144</v>
      </c>
      <c r="BD52" s="854"/>
      <c r="BE52" s="881" t="s">
        <v>1928</v>
      </c>
      <c r="BF52" s="994">
        <v>25</v>
      </c>
      <c r="BG52" s="846">
        <v>30</v>
      </c>
      <c r="BH52" s="994">
        <v>16</v>
      </c>
      <c r="BI52" s="994">
        <v>21</v>
      </c>
      <c r="BJ52" s="854"/>
      <c r="BK52" s="881" t="s">
        <v>1929</v>
      </c>
      <c r="BL52" s="994">
        <v>97</v>
      </c>
      <c r="BM52" s="994">
        <v>109</v>
      </c>
      <c r="BN52" s="994">
        <v>76</v>
      </c>
      <c r="BO52" s="994">
        <v>88</v>
      </c>
      <c r="BP52" s="846"/>
      <c r="BQ52" s="1338" t="s">
        <v>1930</v>
      </c>
      <c r="BR52" s="860"/>
      <c r="BS52" s="860"/>
      <c r="BT52" s="860"/>
      <c r="BU52" s="860"/>
      <c r="BV52" s="846"/>
      <c r="BW52" s="847"/>
      <c r="BX52" s="847"/>
      <c r="BY52" s="847"/>
      <c r="BZ52" s="847"/>
      <c r="CA52" s="845"/>
      <c r="CB52" s="847"/>
      <c r="CC52" s="868" t="s">
        <v>991</v>
      </c>
      <c r="CD52" s="994">
        <v>89</v>
      </c>
      <c r="CE52" s="994">
        <v>107</v>
      </c>
      <c r="CF52" s="994">
        <v>55</v>
      </c>
      <c r="CG52" s="994">
        <v>73</v>
      </c>
    </row>
    <row r="53" spans="2:85" ht="12.75" customHeight="1">
      <c r="B53" s="867" t="s">
        <v>2613</v>
      </c>
      <c r="C53" s="997">
        <v>185</v>
      </c>
      <c r="D53" s="998">
        <v>211</v>
      </c>
      <c r="E53" s="997">
        <v>138</v>
      </c>
      <c r="F53" s="997">
        <v>165</v>
      </c>
      <c r="G53" s="853"/>
      <c r="H53" s="864" t="s">
        <v>2548</v>
      </c>
      <c r="I53" s="994">
        <v>61</v>
      </c>
      <c r="J53" s="846">
        <v>73</v>
      </c>
      <c r="K53" s="994">
        <v>39</v>
      </c>
      <c r="L53" s="994">
        <v>52</v>
      </c>
      <c r="M53" s="855"/>
      <c r="N53" s="863" t="s">
        <v>1026</v>
      </c>
      <c r="O53" s="1007">
        <v>88</v>
      </c>
      <c r="P53" s="994">
        <v>97</v>
      </c>
      <c r="Q53" s="846">
        <v>71</v>
      </c>
      <c r="R53" s="994">
        <v>81</v>
      </c>
      <c r="S53" s="847"/>
      <c r="T53" s="864" t="s">
        <v>2234</v>
      </c>
      <c r="U53" s="994">
        <v>26</v>
      </c>
      <c r="V53" s="994">
        <v>31</v>
      </c>
      <c r="W53" s="994">
        <v>17</v>
      </c>
      <c r="X53" s="994">
        <v>22</v>
      </c>
      <c r="Y53" s="846"/>
      <c r="Z53" s="846"/>
      <c r="AA53" s="846"/>
      <c r="AB53" s="846"/>
      <c r="AC53" s="846"/>
      <c r="AD53" s="846"/>
      <c r="AE53" s="854"/>
      <c r="AF53" s="858" t="s">
        <v>2097</v>
      </c>
      <c r="AG53" s="994">
        <v>154</v>
      </c>
      <c r="AH53" s="846">
        <v>175</v>
      </c>
      <c r="AI53" s="994">
        <v>117</v>
      </c>
      <c r="AJ53" s="1004">
        <v>138</v>
      </c>
      <c r="AK53" s="846"/>
      <c r="AL53" s="846"/>
      <c r="AM53" s="874" t="s">
        <v>1849</v>
      </c>
      <c r="AN53" s="994">
        <v>132</v>
      </c>
      <c r="AO53" s="994">
        <v>160</v>
      </c>
      <c r="AP53" s="994">
        <v>82</v>
      </c>
      <c r="AQ53" s="994">
        <v>109</v>
      </c>
      <c r="AR53" s="847"/>
      <c r="AS53" s="869" t="s">
        <v>1855</v>
      </c>
      <c r="AT53" s="999">
        <v>203</v>
      </c>
      <c r="AU53" s="992">
        <v>228</v>
      </c>
      <c r="AV53" s="852">
        <v>159</v>
      </c>
      <c r="AW53" s="992">
        <v>185</v>
      </c>
      <c r="AX53" s="854"/>
      <c r="AY53" s="881" t="s">
        <v>98</v>
      </c>
      <c r="AZ53" s="1015">
        <v>169</v>
      </c>
      <c r="BA53" s="1015">
        <v>201</v>
      </c>
      <c r="BB53" s="1025">
        <v>111</v>
      </c>
      <c r="BC53" s="1015">
        <v>144</v>
      </c>
      <c r="BD53" s="854"/>
      <c r="BE53" s="881" t="s">
        <v>1931</v>
      </c>
      <c r="BF53" s="994">
        <v>23</v>
      </c>
      <c r="BG53" s="846">
        <v>27</v>
      </c>
      <c r="BH53" s="994">
        <v>15</v>
      </c>
      <c r="BI53" s="994">
        <v>20</v>
      </c>
      <c r="BJ53" s="854"/>
      <c r="BK53" s="881" t="s">
        <v>1932</v>
      </c>
      <c r="BL53" s="995">
        <v>87</v>
      </c>
      <c r="BM53" s="995">
        <v>97</v>
      </c>
      <c r="BN53" s="995">
        <v>68</v>
      </c>
      <c r="BO53" s="995">
        <v>78</v>
      </c>
      <c r="BP53" s="846"/>
      <c r="BQ53" s="1339"/>
      <c r="BR53" s="861"/>
      <c r="BS53" s="861"/>
      <c r="BT53" s="861"/>
      <c r="BU53" s="861"/>
      <c r="BV53" s="846"/>
      <c r="BW53" s="1338" t="s">
        <v>1933</v>
      </c>
      <c r="BX53" s="860"/>
      <c r="BY53" s="860"/>
      <c r="BZ53" s="860"/>
      <c r="CA53" s="860"/>
      <c r="CB53" s="847"/>
      <c r="CC53" s="868" t="s">
        <v>2636</v>
      </c>
      <c r="CD53" s="994">
        <v>78</v>
      </c>
      <c r="CE53" s="994">
        <v>94</v>
      </c>
      <c r="CF53" s="994">
        <v>48</v>
      </c>
      <c r="CG53" s="994">
        <v>64</v>
      </c>
    </row>
    <row r="54" spans="2:85" ht="12.75" customHeight="1">
      <c r="B54" s="867" t="s">
        <v>860</v>
      </c>
      <c r="C54" s="994">
        <v>163</v>
      </c>
      <c r="D54" s="846">
        <v>186</v>
      </c>
      <c r="E54" s="994">
        <v>122</v>
      </c>
      <c r="F54" s="994">
        <v>146</v>
      </c>
      <c r="G54" s="855"/>
      <c r="H54" s="863" t="s">
        <v>2168</v>
      </c>
      <c r="I54" s="997">
        <v>176</v>
      </c>
      <c r="J54" s="998">
        <v>214</v>
      </c>
      <c r="K54" s="997">
        <v>108</v>
      </c>
      <c r="L54" s="997">
        <v>146</v>
      </c>
      <c r="M54" s="855"/>
      <c r="N54" s="863" t="s">
        <v>1114</v>
      </c>
      <c r="O54" s="1007">
        <v>81</v>
      </c>
      <c r="P54" s="994">
        <v>89</v>
      </c>
      <c r="Q54" s="846">
        <v>66</v>
      </c>
      <c r="R54" s="994">
        <v>74</v>
      </c>
      <c r="S54" s="847"/>
      <c r="T54" s="864" t="s">
        <v>2235</v>
      </c>
      <c r="U54" s="994">
        <v>25</v>
      </c>
      <c r="V54" s="994">
        <v>30</v>
      </c>
      <c r="W54" s="994">
        <v>16</v>
      </c>
      <c r="X54" s="994">
        <v>21</v>
      </c>
      <c r="Y54" s="847"/>
      <c r="Z54" s="1338" t="s">
        <v>1934</v>
      </c>
      <c r="AA54" s="860"/>
      <c r="AB54" s="860"/>
      <c r="AC54" s="860"/>
      <c r="AD54" s="860"/>
      <c r="AE54" s="854"/>
      <c r="AF54" s="858" t="s">
        <v>2098</v>
      </c>
      <c r="AG54" s="995">
        <v>140</v>
      </c>
      <c r="AH54" s="996">
        <v>159</v>
      </c>
      <c r="AI54" s="995">
        <v>106</v>
      </c>
      <c r="AJ54" s="1005">
        <v>125</v>
      </c>
      <c r="AK54" s="849"/>
      <c r="AL54" s="849"/>
      <c r="AM54" s="874" t="s">
        <v>1850</v>
      </c>
      <c r="AN54" s="994">
        <v>110</v>
      </c>
      <c r="AO54" s="994">
        <v>133</v>
      </c>
      <c r="AP54" s="994">
        <v>69</v>
      </c>
      <c r="AQ54" s="994">
        <v>91</v>
      </c>
      <c r="AR54" s="847"/>
      <c r="AS54" s="869" t="s">
        <v>1856</v>
      </c>
      <c r="AT54" s="1012">
        <v>171</v>
      </c>
      <c r="AU54" s="1010">
        <v>194</v>
      </c>
      <c r="AV54" s="849">
        <v>132</v>
      </c>
      <c r="AW54" s="1010">
        <v>155</v>
      </c>
      <c r="AX54" s="854"/>
      <c r="AY54" s="881" t="s">
        <v>99</v>
      </c>
      <c r="AZ54" s="1015">
        <v>145</v>
      </c>
      <c r="BA54" s="1015">
        <v>172</v>
      </c>
      <c r="BB54" s="1025">
        <v>95</v>
      </c>
      <c r="BC54" s="1015">
        <v>123</v>
      </c>
      <c r="BD54" s="854"/>
      <c r="BE54" s="881" t="s">
        <v>1935</v>
      </c>
      <c r="BF54" s="994">
        <v>21</v>
      </c>
      <c r="BG54" s="846">
        <v>25</v>
      </c>
      <c r="BH54" s="994">
        <v>14</v>
      </c>
      <c r="BI54" s="994">
        <v>18</v>
      </c>
      <c r="BJ54" s="854"/>
      <c r="BK54" s="881" t="s">
        <v>1936</v>
      </c>
      <c r="BL54" s="994">
        <v>120</v>
      </c>
      <c r="BM54" s="994">
        <v>134</v>
      </c>
      <c r="BN54" s="994">
        <v>94</v>
      </c>
      <c r="BO54" s="994">
        <v>109</v>
      </c>
      <c r="BP54" s="846"/>
      <c r="BQ54" s="1339"/>
      <c r="BR54" s="861"/>
      <c r="BS54" s="861"/>
      <c r="BT54" s="861"/>
      <c r="BU54" s="861"/>
      <c r="BV54" s="846"/>
      <c r="BW54" s="1339"/>
      <c r="BX54" s="861"/>
      <c r="BY54" s="861"/>
      <c r="BZ54" s="861"/>
      <c r="CA54" s="861"/>
      <c r="CB54" s="847"/>
      <c r="CC54" s="868" t="s">
        <v>2637</v>
      </c>
      <c r="CD54" s="994">
        <v>67</v>
      </c>
      <c r="CE54" s="994">
        <v>80</v>
      </c>
      <c r="CF54" s="994">
        <v>42</v>
      </c>
      <c r="CG54" s="994">
        <v>55</v>
      </c>
    </row>
    <row r="55" spans="2:85" ht="12.75" customHeight="1">
      <c r="B55" s="867" t="s">
        <v>2614</v>
      </c>
      <c r="C55" s="995">
        <v>142</v>
      </c>
      <c r="D55" s="996">
        <v>162</v>
      </c>
      <c r="E55" s="995">
        <v>107</v>
      </c>
      <c r="F55" s="995">
        <v>127</v>
      </c>
      <c r="G55" s="853"/>
      <c r="H55" s="864" t="s">
        <v>2169</v>
      </c>
      <c r="I55" s="994">
        <v>141</v>
      </c>
      <c r="J55" s="846">
        <v>171</v>
      </c>
      <c r="K55" s="994">
        <v>88</v>
      </c>
      <c r="L55" s="994">
        <v>117</v>
      </c>
      <c r="M55" s="855"/>
      <c r="N55" s="863" t="s">
        <v>1115</v>
      </c>
      <c r="O55" s="1007">
        <v>70</v>
      </c>
      <c r="P55" s="994">
        <v>78</v>
      </c>
      <c r="Q55" s="846">
        <v>57</v>
      </c>
      <c r="R55" s="994">
        <v>65</v>
      </c>
      <c r="S55" s="847"/>
      <c r="T55" s="864" t="s">
        <v>2236</v>
      </c>
      <c r="U55" s="994">
        <v>23</v>
      </c>
      <c r="V55" s="994">
        <v>27</v>
      </c>
      <c r="W55" s="994">
        <v>15</v>
      </c>
      <c r="X55" s="994">
        <v>20</v>
      </c>
      <c r="Y55" s="847"/>
      <c r="Z55" s="1339"/>
      <c r="AA55" s="861"/>
      <c r="AB55" s="861"/>
      <c r="AC55" s="861"/>
      <c r="AD55" s="861"/>
      <c r="AE55" s="854"/>
      <c r="AF55" s="858" t="s">
        <v>2099</v>
      </c>
      <c r="AG55" s="997">
        <v>199</v>
      </c>
      <c r="AH55" s="998">
        <v>222</v>
      </c>
      <c r="AI55" s="997">
        <v>158</v>
      </c>
      <c r="AJ55" s="1003">
        <v>181</v>
      </c>
      <c r="AK55" s="849"/>
      <c r="AL55" s="849"/>
      <c r="AM55" s="874" t="s">
        <v>729</v>
      </c>
      <c r="AN55" s="994">
        <v>93</v>
      </c>
      <c r="AO55" s="994">
        <v>112</v>
      </c>
      <c r="AP55" s="994">
        <v>58</v>
      </c>
      <c r="AQ55" s="994">
        <v>77</v>
      </c>
      <c r="AR55" s="847"/>
      <c r="AS55" s="869" t="s">
        <v>1857</v>
      </c>
      <c r="AT55" s="1012">
        <v>200</v>
      </c>
      <c r="AU55" s="1010">
        <v>223</v>
      </c>
      <c r="AV55" s="849">
        <v>161</v>
      </c>
      <c r="AW55" s="1010">
        <v>184</v>
      </c>
      <c r="AX55" s="854"/>
      <c r="AY55" s="881" t="s">
        <v>100</v>
      </c>
      <c r="AZ55" s="1015">
        <v>127</v>
      </c>
      <c r="BA55" s="1015">
        <v>151</v>
      </c>
      <c r="BB55" s="1025">
        <v>84</v>
      </c>
      <c r="BC55" s="1015">
        <v>108</v>
      </c>
      <c r="BD55" s="854"/>
      <c r="BE55" s="881" t="s">
        <v>1937</v>
      </c>
      <c r="BF55" s="994">
        <v>19</v>
      </c>
      <c r="BG55" s="846">
        <v>23</v>
      </c>
      <c r="BH55" s="994">
        <v>13</v>
      </c>
      <c r="BI55" s="994">
        <v>17</v>
      </c>
      <c r="BJ55" s="854"/>
      <c r="BK55" s="881" t="s">
        <v>1938</v>
      </c>
      <c r="BL55" s="994">
        <v>110</v>
      </c>
      <c r="BM55" s="994">
        <v>123</v>
      </c>
      <c r="BN55" s="994">
        <v>87</v>
      </c>
      <c r="BO55" s="994">
        <v>100</v>
      </c>
      <c r="BP55" s="846"/>
      <c r="BQ55" s="1339"/>
      <c r="BR55" s="861"/>
      <c r="BS55" s="861"/>
      <c r="BT55" s="861"/>
      <c r="BU55" s="861"/>
      <c r="BV55" s="846"/>
      <c r="BW55" s="1339"/>
      <c r="BX55" s="861"/>
      <c r="BY55" s="861"/>
      <c r="BZ55" s="861"/>
      <c r="CA55" s="861"/>
      <c r="CB55" s="847"/>
      <c r="CC55" s="868" t="s">
        <v>2638</v>
      </c>
      <c r="CD55" s="994">
        <v>55</v>
      </c>
      <c r="CE55" s="994">
        <v>67</v>
      </c>
      <c r="CF55" s="994">
        <v>35</v>
      </c>
      <c r="CG55" s="994">
        <v>46</v>
      </c>
    </row>
    <row r="56" spans="2:85" ht="12.75" customHeight="1">
      <c r="B56" s="867" t="s">
        <v>2615</v>
      </c>
      <c r="C56" s="994">
        <v>176</v>
      </c>
      <c r="D56" s="846">
        <v>200</v>
      </c>
      <c r="E56" s="994">
        <v>133</v>
      </c>
      <c r="F56" s="994">
        <v>158</v>
      </c>
      <c r="G56" s="853"/>
      <c r="H56" s="864" t="s">
        <v>2170</v>
      </c>
      <c r="I56" s="994">
        <v>105</v>
      </c>
      <c r="J56" s="846">
        <v>127</v>
      </c>
      <c r="K56" s="994">
        <v>66</v>
      </c>
      <c r="L56" s="994">
        <v>88</v>
      </c>
      <c r="M56" s="843"/>
      <c r="N56" s="863" t="s">
        <v>1116</v>
      </c>
      <c r="O56" s="1007">
        <v>64</v>
      </c>
      <c r="P56" s="994">
        <v>70</v>
      </c>
      <c r="Q56" s="846">
        <v>52</v>
      </c>
      <c r="R56" s="994">
        <v>59</v>
      </c>
      <c r="S56" s="847"/>
      <c r="T56" s="864" t="s">
        <v>2237</v>
      </c>
      <c r="U56" s="994">
        <v>21</v>
      </c>
      <c r="V56" s="994">
        <v>25</v>
      </c>
      <c r="W56" s="994">
        <v>14</v>
      </c>
      <c r="X56" s="994">
        <v>18</v>
      </c>
      <c r="Y56" s="847"/>
      <c r="Z56" s="1339"/>
      <c r="AA56" s="861"/>
      <c r="AB56" s="861"/>
      <c r="AC56" s="861"/>
      <c r="AD56" s="861"/>
      <c r="AE56" s="854"/>
      <c r="AF56" s="858" t="s">
        <v>2100</v>
      </c>
      <c r="AG56" s="994">
        <v>175</v>
      </c>
      <c r="AH56" s="846">
        <v>195</v>
      </c>
      <c r="AI56" s="994">
        <v>139</v>
      </c>
      <c r="AJ56" s="1004">
        <v>159</v>
      </c>
      <c r="AK56" s="849"/>
      <c r="AL56" s="849"/>
      <c r="AM56" s="874" t="s">
        <v>1574</v>
      </c>
      <c r="AN56" s="994">
        <v>76</v>
      </c>
      <c r="AO56" s="994">
        <v>92</v>
      </c>
      <c r="AP56" s="994">
        <v>48</v>
      </c>
      <c r="AQ56" s="994">
        <v>64</v>
      </c>
      <c r="AR56" s="847"/>
      <c r="AS56" s="869" t="s">
        <v>1858</v>
      </c>
      <c r="AT56" s="1012">
        <v>167</v>
      </c>
      <c r="AU56" s="1010">
        <v>188</v>
      </c>
      <c r="AV56" s="849">
        <v>132</v>
      </c>
      <c r="AW56" s="1010">
        <v>153</v>
      </c>
      <c r="AX56" s="854"/>
      <c r="AY56" s="881" t="s">
        <v>1939</v>
      </c>
      <c r="AZ56" s="994">
        <v>132</v>
      </c>
      <c r="BA56" s="994">
        <v>159</v>
      </c>
      <c r="BB56" s="846">
        <v>82</v>
      </c>
      <c r="BC56" s="994">
        <v>109</v>
      </c>
      <c r="BD56" s="854"/>
      <c r="BE56" s="881" t="s">
        <v>1764</v>
      </c>
      <c r="BF56" s="994">
        <v>18</v>
      </c>
      <c r="BG56" s="846">
        <v>22</v>
      </c>
      <c r="BH56" s="994">
        <v>12</v>
      </c>
      <c r="BI56" s="994">
        <v>16</v>
      </c>
      <c r="BJ56" s="854"/>
      <c r="BK56" s="881" t="s">
        <v>1765</v>
      </c>
      <c r="BL56" s="994">
        <v>102</v>
      </c>
      <c r="BM56" s="994">
        <v>114</v>
      </c>
      <c r="BN56" s="994">
        <v>81</v>
      </c>
      <c r="BO56" s="994">
        <v>93</v>
      </c>
      <c r="BP56" s="846"/>
      <c r="BQ56" s="1340"/>
      <c r="BR56" s="848"/>
      <c r="BS56" s="848"/>
      <c r="BT56" s="848"/>
      <c r="BU56" s="848"/>
      <c r="BV56" s="846"/>
      <c r="BW56" s="1339"/>
      <c r="BX56" s="861"/>
      <c r="BY56" s="861"/>
      <c r="BZ56" s="861"/>
      <c r="CA56" s="861"/>
      <c r="CB56" s="847"/>
      <c r="CC56" s="868" t="s">
        <v>2623</v>
      </c>
      <c r="CD56" s="995">
        <v>39</v>
      </c>
      <c r="CE56" s="995">
        <v>47</v>
      </c>
      <c r="CF56" s="995">
        <v>25</v>
      </c>
      <c r="CG56" s="995">
        <v>33</v>
      </c>
    </row>
    <row r="57" spans="2:85" ht="12.75" customHeight="1">
      <c r="B57" s="867" t="s">
        <v>861</v>
      </c>
      <c r="C57" s="994">
        <v>152</v>
      </c>
      <c r="D57" s="846">
        <v>174</v>
      </c>
      <c r="E57" s="994">
        <v>116</v>
      </c>
      <c r="F57" s="994">
        <v>137</v>
      </c>
      <c r="G57" s="853"/>
      <c r="H57" s="864" t="s">
        <v>2171</v>
      </c>
      <c r="I57" s="995">
        <v>59</v>
      </c>
      <c r="J57" s="996">
        <v>72</v>
      </c>
      <c r="K57" s="995">
        <v>39</v>
      </c>
      <c r="L57" s="995">
        <v>51</v>
      </c>
      <c r="M57" s="843"/>
      <c r="N57" s="863" t="s">
        <v>1019</v>
      </c>
      <c r="O57" s="1007">
        <v>57</v>
      </c>
      <c r="P57" s="994">
        <v>63</v>
      </c>
      <c r="Q57" s="846">
        <v>47</v>
      </c>
      <c r="R57" s="994">
        <v>53</v>
      </c>
      <c r="S57" s="847"/>
      <c r="T57" s="864" t="s">
        <v>2238</v>
      </c>
      <c r="U57" s="994">
        <v>19</v>
      </c>
      <c r="V57" s="994">
        <v>23</v>
      </c>
      <c r="W57" s="994">
        <v>13</v>
      </c>
      <c r="X57" s="994">
        <v>17</v>
      </c>
      <c r="Y57" s="847"/>
      <c r="Z57" s="1339"/>
      <c r="AA57" s="861"/>
      <c r="AB57" s="861"/>
      <c r="AC57" s="861"/>
      <c r="AD57" s="861"/>
      <c r="AE57" s="854"/>
      <c r="AF57" s="858" t="s">
        <v>1883</v>
      </c>
      <c r="AG57" s="994">
        <v>157</v>
      </c>
      <c r="AH57" s="846">
        <v>175</v>
      </c>
      <c r="AI57" s="994">
        <v>125</v>
      </c>
      <c r="AJ57" s="1004">
        <v>143</v>
      </c>
      <c r="AK57" s="849"/>
      <c r="AL57" s="849"/>
      <c r="AM57" s="874" t="s">
        <v>1575</v>
      </c>
      <c r="AN57" s="994">
        <v>62</v>
      </c>
      <c r="AO57" s="994">
        <v>74</v>
      </c>
      <c r="AP57" s="994">
        <v>40</v>
      </c>
      <c r="AQ57" s="994">
        <v>52</v>
      </c>
      <c r="AR57" s="847"/>
      <c r="AS57" s="869" t="s">
        <v>1859</v>
      </c>
      <c r="AT57" s="1012">
        <v>196</v>
      </c>
      <c r="AU57" s="1010">
        <v>217</v>
      </c>
      <c r="AV57" s="849">
        <v>163</v>
      </c>
      <c r="AW57" s="1010">
        <v>184</v>
      </c>
      <c r="AX57" s="854"/>
      <c r="AY57" s="881" t="s">
        <v>1766</v>
      </c>
      <c r="AZ57" s="994">
        <v>121</v>
      </c>
      <c r="BA57" s="994">
        <v>146</v>
      </c>
      <c r="BB57" s="846">
        <v>75</v>
      </c>
      <c r="BC57" s="994">
        <v>100</v>
      </c>
      <c r="BD57" s="854"/>
      <c r="BE57" s="881" t="s">
        <v>110</v>
      </c>
      <c r="BF57" s="995">
        <v>17</v>
      </c>
      <c r="BG57" s="846">
        <v>20</v>
      </c>
      <c r="BH57" s="995">
        <v>11</v>
      </c>
      <c r="BI57" s="995">
        <v>15</v>
      </c>
      <c r="BJ57" s="854"/>
      <c r="BK57" s="881" t="s">
        <v>1767</v>
      </c>
      <c r="BL57" s="994">
        <v>97</v>
      </c>
      <c r="BM57" s="994">
        <v>108</v>
      </c>
      <c r="BN57" s="994">
        <v>76</v>
      </c>
      <c r="BO57" s="994">
        <v>88</v>
      </c>
      <c r="BP57" s="846"/>
      <c r="BQ57" s="851"/>
      <c r="BR57" s="845"/>
      <c r="BS57" s="845"/>
      <c r="BT57" s="845"/>
      <c r="BU57" s="845"/>
      <c r="BV57" s="846"/>
      <c r="BW57" s="1340"/>
      <c r="BX57" s="848"/>
      <c r="BY57" s="848"/>
      <c r="BZ57" s="848"/>
      <c r="CA57" s="848"/>
      <c r="CB57" s="847"/>
      <c r="CC57" s="868" t="s">
        <v>2624</v>
      </c>
      <c r="CD57" s="994">
        <v>156</v>
      </c>
      <c r="CE57" s="994">
        <v>176</v>
      </c>
      <c r="CF57" s="994">
        <v>120</v>
      </c>
      <c r="CG57" s="994">
        <v>140</v>
      </c>
    </row>
    <row r="58" spans="2:85" ht="12.75" customHeight="1">
      <c r="B58" s="867" t="s">
        <v>2616</v>
      </c>
      <c r="C58" s="994">
        <v>135</v>
      </c>
      <c r="D58" s="846">
        <v>154</v>
      </c>
      <c r="E58" s="994">
        <v>103</v>
      </c>
      <c r="F58" s="994">
        <v>122</v>
      </c>
      <c r="G58" s="853"/>
      <c r="H58" s="864" t="s">
        <v>2172</v>
      </c>
      <c r="I58" s="994">
        <v>168</v>
      </c>
      <c r="J58" s="846">
        <v>204</v>
      </c>
      <c r="K58" s="994">
        <v>104</v>
      </c>
      <c r="L58" s="994">
        <v>139</v>
      </c>
      <c r="M58" s="855"/>
      <c r="N58" s="863" t="s">
        <v>963</v>
      </c>
      <c r="O58" s="1007">
        <v>54</v>
      </c>
      <c r="P58" s="994">
        <v>60</v>
      </c>
      <c r="Q58" s="846">
        <v>44</v>
      </c>
      <c r="R58" s="994">
        <v>50</v>
      </c>
      <c r="S58" s="847"/>
      <c r="T58" s="864" t="s">
        <v>2239</v>
      </c>
      <c r="U58" s="994">
        <v>18</v>
      </c>
      <c r="V58" s="994">
        <v>22</v>
      </c>
      <c r="W58" s="994">
        <v>12</v>
      </c>
      <c r="X58" s="994">
        <v>16</v>
      </c>
      <c r="Y58" s="847"/>
      <c r="Z58" s="1340"/>
      <c r="AA58" s="848"/>
      <c r="AB58" s="848"/>
      <c r="AC58" s="848"/>
      <c r="AD58" s="848"/>
      <c r="AE58" s="854"/>
      <c r="AF58" s="858" t="s">
        <v>1884</v>
      </c>
      <c r="AG58" s="994">
        <v>143</v>
      </c>
      <c r="AH58" s="846">
        <v>159</v>
      </c>
      <c r="AI58" s="994">
        <v>114</v>
      </c>
      <c r="AJ58" s="1004">
        <v>130</v>
      </c>
      <c r="AK58" s="849"/>
      <c r="AL58" s="849"/>
      <c r="AM58" s="874" t="s">
        <v>1576</v>
      </c>
      <c r="AN58" s="997">
        <v>120</v>
      </c>
      <c r="AO58" s="997">
        <v>145</v>
      </c>
      <c r="AP58" s="997">
        <v>75</v>
      </c>
      <c r="AQ58" s="997">
        <v>99</v>
      </c>
      <c r="AR58" s="846"/>
      <c r="AS58" s="869" t="s">
        <v>1860</v>
      </c>
      <c r="AT58" s="1000">
        <v>163</v>
      </c>
      <c r="AU58" s="848">
        <v>183</v>
      </c>
      <c r="AV58" s="993">
        <v>132</v>
      </c>
      <c r="AW58" s="848">
        <v>151</v>
      </c>
      <c r="AX58" s="854"/>
      <c r="AY58" s="881" t="s">
        <v>1977</v>
      </c>
      <c r="AZ58" s="994">
        <v>109</v>
      </c>
      <c r="BA58" s="994">
        <v>132</v>
      </c>
      <c r="BB58" s="846">
        <v>68</v>
      </c>
      <c r="BC58" s="994">
        <v>90</v>
      </c>
      <c r="BD58" s="854"/>
      <c r="BE58" s="881" t="s">
        <v>1978</v>
      </c>
      <c r="BF58" s="997">
        <v>239</v>
      </c>
      <c r="BG58" s="997">
        <v>267</v>
      </c>
      <c r="BH58" s="997">
        <v>189</v>
      </c>
      <c r="BI58" s="997">
        <v>217</v>
      </c>
      <c r="BJ58" s="854"/>
      <c r="BK58" s="881" t="s">
        <v>1979</v>
      </c>
      <c r="BL58" s="994">
        <v>91</v>
      </c>
      <c r="BM58" s="994">
        <v>102</v>
      </c>
      <c r="BN58" s="994">
        <v>72</v>
      </c>
      <c r="BO58" s="994">
        <v>83</v>
      </c>
      <c r="BP58" s="846"/>
      <c r="BQ58" s="944" t="s">
        <v>2241</v>
      </c>
      <c r="BR58" s="997">
        <v>181</v>
      </c>
      <c r="BS58" s="997">
        <v>219</v>
      </c>
      <c r="BT58" s="997">
        <v>112</v>
      </c>
      <c r="BU58" s="997">
        <v>150</v>
      </c>
      <c r="BV58" s="846"/>
      <c r="BW58" s="850"/>
      <c r="BX58" s="849"/>
      <c r="BY58" s="849"/>
      <c r="BZ58" s="849"/>
      <c r="CA58" s="849"/>
      <c r="CB58" s="847"/>
      <c r="CC58" s="868" t="s">
        <v>2625</v>
      </c>
      <c r="CD58" s="994">
        <v>139</v>
      </c>
      <c r="CE58" s="994">
        <v>157</v>
      </c>
      <c r="CF58" s="994">
        <v>107</v>
      </c>
      <c r="CG58" s="994">
        <v>125</v>
      </c>
    </row>
    <row r="59" spans="2:85" ht="12.75" customHeight="1">
      <c r="B59" s="867" t="s">
        <v>2617</v>
      </c>
      <c r="C59" s="997">
        <v>165</v>
      </c>
      <c r="D59" s="998">
        <v>187</v>
      </c>
      <c r="E59" s="997">
        <v>127</v>
      </c>
      <c r="F59" s="997">
        <v>149</v>
      </c>
      <c r="G59" s="853"/>
      <c r="H59" s="864" t="s">
        <v>1993</v>
      </c>
      <c r="I59" s="994">
        <v>136</v>
      </c>
      <c r="J59" s="846">
        <v>165</v>
      </c>
      <c r="K59" s="994">
        <v>84</v>
      </c>
      <c r="L59" s="994">
        <v>113</v>
      </c>
      <c r="M59" s="843"/>
      <c r="N59" s="863" t="s">
        <v>1023</v>
      </c>
      <c r="O59" s="994">
        <v>51</v>
      </c>
      <c r="P59" s="994">
        <v>57</v>
      </c>
      <c r="Q59" s="994">
        <v>42</v>
      </c>
      <c r="R59" s="994">
        <v>48</v>
      </c>
      <c r="S59" s="847"/>
      <c r="T59" s="864" t="s">
        <v>2240</v>
      </c>
      <c r="U59" s="995">
        <v>17</v>
      </c>
      <c r="V59" s="995">
        <v>20</v>
      </c>
      <c r="W59" s="995">
        <v>11</v>
      </c>
      <c r="X59" s="995">
        <v>15</v>
      </c>
      <c r="Y59" s="847"/>
      <c r="Z59" s="851"/>
      <c r="AA59" s="845"/>
      <c r="AB59" s="845"/>
      <c r="AC59" s="845"/>
      <c r="AD59" s="845"/>
      <c r="AE59" s="854"/>
      <c r="AF59" s="858" t="s">
        <v>1885</v>
      </c>
      <c r="AG59" s="994">
        <v>130</v>
      </c>
      <c r="AH59" s="846">
        <v>145</v>
      </c>
      <c r="AI59" s="994">
        <v>104</v>
      </c>
      <c r="AJ59" s="1004">
        <v>119</v>
      </c>
      <c r="AK59" s="849"/>
      <c r="AL59" s="849"/>
      <c r="AM59" s="874" t="s">
        <v>1577</v>
      </c>
      <c r="AN59" s="994">
        <v>100</v>
      </c>
      <c r="AO59" s="994">
        <v>120</v>
      </c>
      <c r="AP59" s="994">
        <v>62</v>
      </c>
      <c r="AQ59" s="994">
        <v>83</v>
      </c>
      <c r="AR59" s="846"/>
      <c r="AS59" s="869" t="s">
        <v>1861</v>
      </c>
      <c r="AT59" s="999">
        <v>159</v>
      </c>
      <c r="AU59" s="992">
        <v>175</v>
      </c>
      <c r="AV59" s="852">
        <v>132</v>
      </c>
      <c r="AW59" s="992">
        <v>149</v>
      </c>
      <c r="AX59" s="854"/>
      <c r="AY59" s="881" t="s">
        <v>1980</v>
      </c>
      <c r="AZ59" s="994">
        <v>97</v>
      </c>
      <c r="BA59" s="994">
        <v>117</v>
      </c>
      <c r="BB59" s="846">
        <v>61</v>
      </c>
      <c r="BC59" s="994">
        <v>81</v>
      </c>
      <c r="BD59" s="854"/>
      <c r="BE59" s="881" t="s">
        <v>1981</v>
      </c>
      <c r="BF59" s="994">
        <v>203</v>
      </c>
      <c r="BG59" s="994">
        <v>227</v>
      </c>
      <c r="BH59" s="994">
        <v>161</v>
      </c>
      <c r="BI59" s="994">
        <v>185</v>
      </c>
      <c r="BJ59" s="854"/>
      <c r="BK59" s="881" t="s">
        <v>1982</v>
      </c>
      <c r="BL59" s="994">
        <v>82</v>
      </c>
      <c r="BM59" s="994">
        <v>91</v>
      </c>
      <c r="BN59" s="994">
        <v>65</v>
      </c>
      <c r="BO59" s="994">
        <v>74</v>
      </c>
      <c r="BP59" s="846"/>
      <c r="BQ59" s="875" t="s">
        <v>2242</v>
      </c>
      <c r="BR59" s="995">
        <v>145</v>
      </c>
      <c r="BS59" s="995">
        <v>176</v>
      </c>
      <c r="BT59" s="995">
        <v>90</v>
      </c>
      <c r="BU59" s="995">
        <v>121</v>
      </c>
      <c r="BV59" s="846"/>
      <c r="BW59" s="863" t="s">
        <v>1983</v>
      </c>
      <c r="BX59" s="1019">
        <v>205</v>
      </c>
      <c r="BY59" s="1020">
        <v>233</v>
      </c>
      <c r="BZ59" s="1027">
        <v>161</v>
      </c>
      <c r="CA59" s="1033">
        <v>189</v>
      </c>
      <c r="CB59" s="847"/>
      <c r="CC59" s="868" t="s">
        <v>2626</v>
      </c>
      <c r="CD59" s="994">
        <v>121</v>
      </c>
      <c r="CE59" s="994">
        <v>137</v>
      </c>
      <c r="CF59" s="994">
        <v>94</v>
      </c>
      <c r="CG59" s="994">
        <v>109</v>
      </c>
    </row>
    <row r="60" spans="2:85" ht="12.75" customHeight="1">
      <c r="B60" s="867" t="s">
        <v>862</v>
      </c>
      <c r="C60" s="994">
        <v>143</v>
      </c>
      <c r="D60" s="846">
        <v>162</v>
      </c>
      <c r="E60" s="994">
        <v>110</v>
      </c>
      <c r="F60" s="994">
        <v>130</v>
      </c>
      <c r="G60" s="853"/>
      <c r="H60" s="864" t="s">
        <v>1994</v>
      </c>
      <c r="I60" s="994">
        <v>102</v>
      </c>
      <c r="J60" s="846">
        <v>123</v>
      </c>
      <c r="K60" s="994">
        <v>64</v>
      </c>
      <c r="L60" s="994">
        <v>85</v>
      </c>
      <c r="M60" s="855"/>
      <c r="N60" s="863" t="s">
        <v>964</v>
      </c>
      <c r="O60" s="994">
        <v>46</v>
      </c>
      <c r="P60" s="846">
        <v>51</v>
      </c>
      <c r="Q60" s="994">
        <v>38</v>
      </c>
      <c r="R60" s="1004">
        <v>43</v>
      </c>
      <c r="S60" s="847"/>
      <c r="T60" s="845"/>
      <c r="U60" s="846"/>
      <c r="V60" s="846"/>
      <c r="W60" s="846"/>
      <c r="X60" s="846"/>
      <c r="Y60" s="847"/>
      <c r="Z60" s="864" t="s">
        <v>536</v>
      </c>
      <c r="AA60" s="992">
        <v>250</v>
      </c>
      <c r="AB60" s="852">
        <v>291</v>
      </c>
      <c r="AC60" s="992">
        <v>186</v>
      </c>
      <c r="AD60" s="992">
        <v>227</v>
      </c>
      <c r="AE60" s="854"/>
      <c r="AF60" s="858" t="s">
        <v>2129</v>
      </c>
      <c r="AG60" s="994">
        <v>169</v>
      </c>
      <c r="AH60" s="846">
        <v>191</v>
      </c>
      <c r="AI60" s="994">
        <v>128</v>
      </c>
      <c r="AJ60" s="1004">
        <v>150</v>
      </c>
      <c r="AK60" s="849"/>
      <c r="AL60" s="849"/>
      <c r="AM60" s="874" t="s">
        <v>1578</v>
      </c>
      <c r="AN60" s="994">
        <v>87</v>
      </c>
      <c r="AO60" s="994">
        <v>105</v>
      </c>
      <c r="AP60" s="994">
        <v>54</v>
      </c>
      <c r="AQ60" s="994">
        <v>72</v>
      </c>
      <c r="AR60" s="846"/>
      <c r="AS60" s="869" t="s">
        <v>1862</v>
      </c>
      <c r="AT60" s="1012">
        <v>153</v>
      </c>
      <c r="AU60" s="1010">
        <v>170</v>
      </c>
      <c r="AV60" s="849">
        <v>122</v>
      </c>
      <c r="AW60" s="1010">
        <v>140</v>
      </c>
      <c r="AX60" s="854"/>
      <c r="AY60" s="881" t="s">
        <v>288</v>
      </c>
      <c r="AZ60" s="994">
        <v>87</v>
      </c>
      <c r="BA60" s="994">
        <v>104</v>
      </c>
      <c r="BB60" s="846">
        <v>55</v>
      </c>
      <c r="BC60" s="994">
        <v>72</v>
      </c>
      <c r="BD60" s="854"/>
      <c r="BE60" s="881" t="s">
        <v>289</v>
      </c>
      <c r="BF60" s="994">
        <v>192</v>
      </c>
      <c r="BG60" s="994">
        <v>218</v>
      </c>
      <c r="BH60" s="994">
        <v>145</v>
      </c>
      <c r="BI60" s="994">
        <v>171</v>
      </c>
      <c r="BJ60" s="854"/>
      <c r="BK60" s="881" t="s">
        <v>290</v>
      </c>
      <c r="BL60" s="997">
        <v>111</v>
      </c>
      <c r="BM60" s="997">
        <v>124</v>
      </c>
      <c r="BN60" s="997">
        <v>88</v>
      </c>
      <c r="BO60" s="997">
        <v>101</v>
      </c>
      <c r="BP60" s="846"/>
      <c r="BQ60" s="875" t="s">
        <v>291</v>
      </c>
      <c r="BR60" s="997">
        <v>152</v>
      </c>
      <c r="BS60" s="997">
        <v>185</v>
      </c>
      <c r="BT60" s="997">
        <v>94</v>
      </c>
      <c r="BU60" s="997">
        <v>126</v>
      </c>
      <c r="BV60" s="846"/>
      <c r="BW60" s="871" t="s">
        <v>292</v>
      </c>
      <c r="BX60" s="1015">
        <v>173</v>
      </c>
      <c r="BY60" s="1021">
        <v>199</v>
      </c>
      <c r="BZ60" s="1028">
        <v>132</v>
      </c>
      <c r="CA60" s="1034">
        <v>158</v>
      </c>
      <c r="CB60" s="847"/>
      <c r="CC60" s="868" t="s">
        <v>2521</v>
      </c>
      <c r="CD60" s="997">
        <v>129</v>
      </c>
      <c r="CE60" s="997">
        <v>150</v>
      </c>
      <c r="CF60" s="997">
        <v>90</v>
      </c>
      <c r="CG60" s="997">
        <v>111</v>
      </c>
    </row>
    <row r="61" spans="2:85" ht="12.75" customHeight="1">
      <c r="B61" s="867" t="s">
        <v>2618</v>
      </c>
      <c r="C61" s="995">
        <v>122</v>
      </c>
      <c r="D61" s="996">
        <v>138</v>
      </c>
      <c r="E61" s="995">
        <v>94</v>
      </c>
      <c r="F61" s="995">
        <v>110</v>
      </c>
      <c r="G61" s="853"/>
      <c r="H61" s="864" t="s">
        <v>1995</v>
      </c>
      <c r="I61" s="994">
        <v>59</v>
      </c>
      <c r="J61" s="846">
        <v>71</v>
      </c>
      <c r="K61" s="994">
        <v>38</v>
      </c>
      <c r="L61" s="994">
        <v>50</v>
      </c>
      <c r="M61" s="855"/>
      <c r="N61" s="863" t="s">
        <v>965</v>
      </c>
      <c r="O61" s="994">
        <v>39</v>
      </c>
      <c r="P61" s="846">
        <v>44</v>
      </c>
      <c r="Q61" s="994">
        <v>33</v>
      </c>
      <c r="R61" s="1004">
        <v>37</v>
      </c>
      <c r="S61" s="846"/>
      <c r="T61" s="845"/>
      <c r="U61" s="846"/>
      <c r="V61" s="846"/>
      <c r="W61" s="846"/>
      <c r="X61" s="846"/>
      <c r="Y61" s="847"/>
      <c r="Z61" s="864" t="s">
        <v>537</v>
      </c>
      <c r="AA61" s="994">
        <v>239</v>
      </c>
      <c r="AB61" s="846">
        <v>276</v>
      </c>
      <c r="AC61" s="994">
        <v>185</v>
      </c>
      <c r="AD61" s="994">
        <v>222</v>
      </c>
      <c r="AE61" s="854"/>
      <c r="AF61" s="858" t="s">
        <v>2130</v>
      </c>
      <c r="AG61" s="994">
        <v>153</v>
      </c>
      <c r="AH61" s="846">
        <v>173</v>
      </c>
      <c r="AI61" s="994">
        <v>117</v>
      </c>
      <c r="AJ61" s="1004">
        <v>137</v>
      </c>
      <c r="AK61" s="847"/>
      <c r="AL61" s="847"/>
      <c r="AM61" s="874" t="s">
        <v>1579</v>
      </c>
      <c r="AN61" s="994">
        <v>76</v>
      </c>
      <c r="AO61" s="994">
        <v>91</v>
      </c>
      <c r="AP61" s="994">
        <v>48</v>
      </c>
      <c r="AQ61" s="994">
        <v>63</v>
      </c>
      <c r="AR61" s="846"/>
      <c r="AS61" s="869" t="s">
        <v>1863</v>
      </c>
      <c r="AT61" s="1012">
        <v>149</v>
      </c>
      <c r="AU61" s="1010">
        <v>164</v>
      </c>
      <c r="AV61" s="849">
        <v>124</v>
      </c>
      <c r="AW61" s="1010">
        <v>139</v>
      </c>
      <c r="AX61" s="854"/>
      <c r="AY61" s="881" t="s">
        <v>293</v>
      </c>
      <c r="AZ61" s="994">
        <v>77</v>
      </c>
      <c r="BA61" s="994">
        <v>92</v>
      </c>
      <c r="BB61" s="846">
        <v>49</v>
      </c>
      <c r="BC61" s="994">
        <v>64</v>
      </c>
      <c r="BD61" s="854"/>
      <c r="BE61" s="881" t="s">
        <v>294</v>
      </c>
      <c r="BF61" s="994">
        <v>174</v>
      </c>
      <c r="BG61" s="994">
        <v>197</v>
      </c>
      <c r="BH61" s="994">
        <v>131</v>
      </c>
      <c r="BI61" s="994">
        <v>154</v>
      </c>
      <c r="BJ61" s="854"/>
      <c r="BK61" s="881" t="s">
        <v>295</v>
      </c>
      <c r="BL61" s="994">
        <v>101</v>
      </c>
      <c r="BM61" s="994">
        <v>113</v>
      </c>
      <c r="BN61" s="994">
        <v>80</v>
      </c>
      <c r="BO61" s="994">
        <v>92</v>
      </c>
      <c r="BP61" s="846"/>
      <c r="BQ61" s="875" t="s">
        <v>296</v>
      </c>
      <c r="BR61" s="995">
        <v>114</v>
      </c>
      <c r="BS61" s="995">
        <v>138</v>
      </c>
      <c r="BT61" s="995">
        <v>71</v>
      </c>
      <c r="BU61" s="995">
        <v>95</v>
      </c>
      <c r="BV61" s="846"/>
      <c r="BW61" s="871" t="s">
        <v>297</v>
      </c>
      <c r="BX61" s="1019">
        <v>183</v>
      </c>
      <c r="BY61" s="1020">
        <v>213</v>
      </c>
      <c r="BZ61" s="1027">
        <v>135</v>
      </c>
      <c r="CA61" s="1033">
        <v>165</v>
      </c>
      <c r="CB61" s="847"/>
      <c r="CC61" s="868" t="s">
        <v>2522</v>
      </c>
      <c r="CD61" s="995">
        <v>115</v>
      </c>
      <c r="CE61" s="995">
        <v>134</v>
      </c>
      <c r="CF61" s="995">
        <v>80</v>
      </c>
      <c r="CG61" s="995">
        <v>99</v>
      </c>
    </row>
    <row r="62" spans="2:85" ht="12.75" customHeight="1">
      <c r="B62" s="867" t="s">
        <v>2619</v>
      </c>
      <c r="C62" s="994">
        <v>152</v>
      </c>
      <c r="D62" s="846">
        <v>172</v>
      </c>
      <c r="E62" s="994">
        <v>118</v>
      </c>
      <c r="F62" s="994">
        <v>138</v>
      </c>
      <c r="G62" s="853"/>
      <c r="H62" s="864" t="s">
        <v>1996</v>
      </c>
      <c r="I62" s="997">
        <v>158</v>
      </c>
      <c r="J62" s="998">
        <v>192</v>
      </c>
      <c r="K62" s="997">
        <v>97</v>
      </c>
      <c r="L62" s="997">
        <v>131</v>
      </c>
      <c r="M62" s="855"/>
      <c r="N62" s="863" t="s">
        <v>2176</v>
      </c>
      <c r="O62" s="994">
        <v>69</v>
      </c>
      <c r="P62" s="846">
        <v>78</v>
      </c>
      <c r="Q62" s="994">
        <v>51</v>
      </c>
      <c r="R62" s="1004">
        <v>61</v>
      </c>
      <c r="S62" s="846"/>
      <c r="T62" s="1338" t="s">
        <v>1930</v>
      </c>
      <c r="U62" s="860"/>
      <c r="V62" s="860"/>
      <c r="W62" s="860"/>
      <c r="X62" s="860"/>
      <c r="Y62" s="847"/>
      <c r="Z62" s="864" t="s">
        <v>538</v>
      </c>
      <c r="AA62" s="994">
        <v>223</v>
      </c>
      <c r="AB62" s="846">
        <v>255</v>
      </c>
      <c r="AC62" s="994">
        <v>174</v>
      </c>
      <c r="AD62" s="994">
        <v>206</v>
      </c>
      <c r="AE62" s="854"/>
      <c r="AF62" s="858" t="s">
        <v>2131</v>
      </c>
      <c r="AG62" s="994">
        <v>139</v>
      </c>
      <c r="AH62" s="846">
        <v>158</v>
      </c>
      <c r="AI62" s="994">
        <v>106</v>
      </c>
      <c r="AJ62" s="1004">
        <v>125</v>
      </c>
      <c r="AK62" s="847"/>
      <c r="AL62" s="847"/>
      <c r="AM62" s="874" t="s">
        <v>1580</v>
      </c>
      <c r="AN62" s="994">
        <v>62</v>
      </c>
      <c r="AO62" s="994">
        <v>74</v>
      </c>
      <c r="AP62" s="994">
        <v>39</v>
      </c>
      <c r="AQ62" s="994">
        <v>52</v>
      </c>
      <c r="AR62" s="846"/>
      <c r="AS62" s="869" t="s">
        <v>1808</v>
      </c>
      <c r="AT62" s="1024">
        <v>138</v>
      </c>
      <c r="AU62" s="1001">
        <v>151</v>
      </c>
      <c r="AV62" s="857">
        <v>117</v>
      </c>
      <c r="AW62" s="1001">
        <v>130</v>
      </c>
      <c r="AX62" s="854"/>
      <c r="AY62" s="881" t="s">
        <v>298</v>
      </c>
      <c r="AZ62" s="994">
        <v>68</v>
      </c>
      <c r="BA62" s="994">
        <v>82</v>
      </c>
      <c r="BB62" s="846">
        <v>44</v>
      </c>
      <c r="BC62" s="994">
        <v>57</v>
      </c>
      <c r="BD62" s="854"/>
      <c r="BE62" s="881" t="s">
        <v>299</v>
      </c>
      <c r="BF62" s="994">
        <v>154</v>
      </c>
      <c r="BG62" s="994">
        <v>175</v>
      </c>
      <c r="BH62" s="994">
        <v>116</v>
      </c>
      <c r="BI62" s="994">
        <v>137</v>
      </c>
      <c r="BJ62" s="854"/>
      <c r="BK62" s="881" t="s">
        <v>2934</v>
      </c>
      <c r="BL62" s="994">
        <v>93</v>
      </c>
      <c r="BM62" s="994">
        <v>104</v>
      </c>
      <c r="BN62" s="994">
        <v>74</v>
      </c>
      <c r="BO62" s="994">
        <v>85</v>
      </c>
      <c r="BP62" s="846"/>
      <c r="BQ62" s="875" t="s">
        <v>2935</v>
      </c>
      <c r="BR62" s="994">
        <v>147</v>
      </c>
      <c r="BS62" s="994">
        <v>178</v>
      </c>
      <c r="BT62" s="994">
        <v>91</v>
      </c>
      <c r="BU62" s="994">
        <v>121</v>
      </c>
      <c r="BV62" s="846"/>
      <c r="BW62" s="871" t="s">
        <v>2936</v>
      </c>
      <c r="BX62" s="1017">
        <v>159</v>
      </c>
      <c r="BY62" s="1023">
        <v>184</v>
      </c>
      <c r="BZ62" s="1029">
        <v>123</v>
      </c>
      <c r="CA62" s="1035">
        <v>147</v>
      </c>
      <c r="CB62" s="847"/>
      <c r="CC62" s="868" t="s">
        <v>2523</v>
      </c>
      <c r="CD62" s="994">
        <v>119</v>
      </c>
      <c r="CE62" s="994">
        <v>137</v>
      </c>
      <c r="CF62" s="994">
        <v>87</v>
      </c>
      <c r="CG62" s="994">
        <v>104</v>
      </c>
    </row>
    <row r="63" spans="2:85" ht="12.75">
      <c r="B63" s="867" t="s">
        <v>863</v>
      </c>
      <c r="C63" s="994">
        <v>134</v>
      </c>
      <c r="D63" s="846">
        <v>151</v>
      </c>
      <c r="E63" s="994">
        <v>104</v>
      </c>
      <c r="F63" s="994">
        <v>121</v>
      </c>
      <c r="G63" s="853"/>
      <c r="H63" s="864" t="s">
        <v>1997</v>
      </c>
      <c r="I63" s="994">
        <v>126</v>
      </c>
      <c r="J63" s="846">
        <v>153</v>
      </c>
      <c r="K63" s="994">
        <v>78</v>
      </c>
      <c r="L63" s="994">
        <v>105</v>
      </c>
      <c r="M63" s="855"/>
      <c r="N63" s="863" t="s">
        <v>2177</v>
      </c>
      <c r="O63" s="994">
        <v>65</v>
      </c>
      <c r="P63" s="846">
        <v>74</v>
      </c>
      <c r="Q63" s="994">
        <v>48</v>
      </c>
      <c r="R63" s="1004">
        <v>57</v>
      </c>
      <c r="S63" s="846"/>
      <c r="T63" s="1339"/>
      <c r="U63" s="861"/>
      <c r="V63" s="861"/>
      <c r="W63" s="861"/>
      <c r="X63" s="861"/>
      <c r="Y63" s="847"/>
      <c r="Z63" s="864" t="s">
        <v>539</v>
      </c>
      <c r="AA63" s="994">
        <v>210</v>
      </c>
      <c r="AB63" s="846">
        <v>240</v>
      </c>
      <c r="AC63" s="994">
        <v>167</v>
      </c>
      <c r="AD63" s="994">
        <v>196</v>
      </c>
      <c r="AE63" s="854"/>
      <c r="AF63" s="858" t="s">
        <v>2132</v>
      </c>
      <c r="AG63" s="994">
        <v>129</v>
      </c>
      <c r="AH63" s="846">
        <v>146</v>
      </c>
      <c r="AI63" s="994">
        <v>98</v>
      </c>
      <c r="AJ63" s="1004">
        <v>115</v>
      </c>
      <c r="AK63" s="847"/>
      <c r="AL63" s="847"/>
      <c r="AM63" s="874" t="s">
        <v>1581</v>
      </c>
      <c r="AN63" s="994">
        <v>52</v>
      </c>
      <c r="AO63" s="994">
        <v>62</v>
      </c>
      <c r="AP63" s="994">
        <v>33</v>
      </c>
      <c r="AQ63" s="994">
        <v>44</v>
      </c>
      <c r="AR63" s="846"/>
      <c r="AS63" s="849"/>
      <c r="AT63" s="849"/>
      <c r="AU63" s="849"/>
      <c r="AV63" s="849"/>
      <c r="AW63" s="849"/>
      <c r="AX63" s="854"/>
      <c r="AY63" s="881" t="s">
        <v>2937</v>
      </c>
      <c r="AZ63" s="994">
        <v>62</v>
      </c>
      <c r="BA63" s="995">
        <v>74</v>
      </c>
      <c r="BB63" s="846">
        <v>40</v>
      </c>
      <c r="BC63" s="995">
        <v>52</v>
      </c>
      <c r="BD63" s="854"/>
      <c r="BE63" s="881" t="s">
        <v>2938</v>
      </c>
      <c r="BF63" s="994">
        <v>140</v>
      </c>
      <c r="BG63" s="994">
        <v>159</v>
      </c>
      <c r="BH63" s="994">
        <v>106</v>
      </c>
      <c r="BI63" s="994">
        <v>125</v>
      </c>
      <c r="BJ63" s="854"/>
      <c r="BK63" s="881" t="s">
        <v>2939</v>
      </c>
      <c r="BL63" s="994">
        <v>87</v>
      </c>
      <c r="BM63" s="994">
        <v>97</v>
      </c>
      <c r="BN63" s="994">
        <v>69</v>
      </c>
      <c r="BO63" s="994">
        <v>79</v>
      </c>
      <c r="BP63" s="846"/>
      <c r="BQ63" s="875" t="s">
        <v>2940</v>
      </c>
      <c r="BR63" s="994">
        <v>124</v>
      </c>
      <c r="BS63" s="994">
        <v>150</v>
      </c>
      <c r="BT63" s="994">
        <v>77</v>
      </c>
      <c r="BU63" s="994">
        <v>103</v>
      </c>
      <c r="BV63" s="846"/>
      <c r="BW63" s="871" t="s">
        <v>2941</v>
      </c>
      <c r="BX63" s="1015">
        <v>156</v>
      </c>
      <c r="BY63" s="1021">
        <v>182</v>
      </c>
      <c r="BZ63" s="1028">
        <v>115</v>
      </c>
      <c r="CA63" s="1034">
        <v>141</v>
      </c>
      <c r="CB63" s="847"/>
      <c r="CC63" s="868" t="s">
        <v>2524</v>
      </c>
      <c r="CD63" s="994">
        <v>108</v>
      </c>
      <c r="CE63" s="994">
        <v>124</v>
      </c>
      <c r="CF63" s="994">
        <v>79</v>
      </c>
      <c r="CG63" s="994">
        <v>95</v>
      </c>
    </row>
    <row r="64" spans="2:85" ht="12.75">
      <c r="B64" s="867" t="s">
        <v>2620</v>
      </c>
      <c r="C64" s="994">
        <v>114</v>
      </c>
      <c r="D64" s="846">
        <v>129</v>
      </c>
      <c r="E64" s="994">
        <v>89</v>
      </c>
      <c r="F64" s="994">
        <v>104</v>
      </c>
      <c r="G64" s="853"/>
      <c r="H64" s="864" t="s">
        <v>1998</v>
      </c>
      <c r="I64" s="994">
        <v>96</v>
      </c>
      <c r="J64" s="846">
        <v>116</v>
      </c>
      <c r="K64" s="994">
        <v>60</v>
      </c>
      <c r="L64" s="994">
        <v>80</v>
      </c>
      <c r="M64" s="855"/>
      <c r="N64" s="863" t="s">
        <v>2178</v>
      </c>
      <c r="O64" s="994">
        <v>61</v>
      </c>
      <c r="P64" s="846">
        <v>70</v>
      </c>
      <c r="Q64" s="994">
        <v>46</v>
      </c>
      <c r="R64" s="1004">
        <v>54</v>
      </c>
      <c r="S64" s="846"/>
      <c r="T64" s="1339"/>
      <c r="U64" s="861"/>
      <c r="V64" s="861"/>
      <c r="W64" s="861"/>
      <c r="X64" s="861"/>
      <c r="Y64" s="847"/>
      <c r="Z64" s="864" t="s">
        <v>540</v>
      </c>
      <c r="AA64" s="994">
        <v>200</v>
      </c>
      <c r="AB64" s="846">
        <v>228</v>
      </c>
      <c r="AC64" s="994">
        <v>160</v>
      </c>
      <c r="AD64" s="994">
        <v>188</v>
      </c>
      <c r="AE64" s="854"/>
      <c r="AF64" s="858" t="s">
        <v>2196</v>
      </c>
      <c r="AG64" s="995">
        <v>118</v>
      </c>
      <c r="AH64" s="996">
        <v>133</v>
      </c>
      <c r="AI64" s="995">
        <v>90</v>
      </c>
      <c r="AJ64" s="1005">
        <v>105</v>
      </c>
      <c r="AK64" s="847"/>
      <c r="AL64" s="847"/>
      <c r="AM64" s="874" t="s">
        <v>1582</v>
      </c>
      <c r="AN64" s="995">
        <v>45</v>
      </c>
      <c r="AO64" s="995">
        <v>54</v>
      </c>
      <c r="AP64" s="995">
        <v>29</v>
      </c>
      <c r="AQ64" s="995">
        <v>38</v>
      </c>
      <c r="AR64" s="846"/>
      <c r="AS64" s="849"/>
      <c r="AT64" s="849"/>
      <c r="AU64" s="849"/>
      <c r="AV64" s="849"/>
      <c r="AW64" s="849"/>
      <c r="AX64" s="854"/>
      <c r="AY64" s="881" t="s">
        <v>2942</v>
      </c>
      <c r="AZ64" s="997">
        <v>329</v>
      </c>
      <c r="BA64" s="997">
        <v>367</v>
      </c>
      <c r="BB64" s="998">
        <v>263</v>
      </c>
      <c r="BC64" s="997">
        <v>301</v>
      </c>
      <c r="BD64" s="854"/>
      <c r="BE64" s="881" t="s">
        <v>2943</v>
      </c>
      <c r="BF64" s="995">
        <v>124</v>
      </c>
      <c r="BG64" s="995">
        <v>140</v>
      </c>
      <c r="BH64" s="995">
        <v>94</v>
      </c>
      <c r="BI64" s="995">
        <v>110</v>
      </c>
      <c r="BJ64" s="854"/>
      <c r="BK64" s="881" t="s">
        <v>2944</v>
      </c>
      <c r="BL64" s="995">
        <v>79</v>
      </c>
      <c r="BM64" s="995">
        <v>88</v>
      </c>
      <c r="BN64" s="995">
        <v>63</v>
      </c>
      <c r="BO64" s="995">
        <v>72</v>
      </c>
      <c r="BP64" s="846"/>
      <c r="BQ64" s="875" t="s">
        <v>2945</v>
      </c>
      <c r="BR64" s="994">
        <v>106</v>
      </c>
      <c r="BS64" s="994">
        <v>128</v>
      </c>
      <c r="BT64" s="994">
        <v>66</v>
      </c>
      <c r="BU64" s="994">
        <v>88</v>
      </c>
      <c r="BV64" s="846"/>
      <c r="BW64" s="871" t="s">
        <v>2946</v>
      </c>
      <c r="BX64" s="1015">
        <v>161</v>
      </c>
      <c r="BY64" s="1021">
        <v>185</v>
      </c>
      <c r="BZ64" s="1028">
        <v>122</v>
      </c>
      <c r="CA64" s="1034">
        <v>146</v>
      </c>
      <c r="CB64" s="847"/>
      <c r="CC64" s="868" t="s">
        <v>2525</v>
      </c>
      <c r="CD64" s="994">
        <v>94</v>
      </c>
      <c r="CE64" s="994">
        <v>108</v>
      </c>
      <c r="CF64" s="994">
        <v>69</v>
      </c>
      <c r="CG64" s="994">
        <v>83</v>
      </c>
    </row>
    <row r="65" spans="2:85" ht="12.75">
      <c r="B65" s="867" t="s">
        <v>2496</v>
      </c>
      <c r="C65" s="997">
        <v>142</v>
      </c>
      <c r="D65" s="998">
        <v>160</v>
      </c>
      <c r="E65" s="997">
        <v>111</v>
      </c>
      <c r="F65" s="997">
        <v>129</v>
      </c>
      <c r="G65" s="853"/>
      <c r="H65" s="864" t="s">
        <v>1999</v>
      </c>
      <c r="I65" s="995">
        <v>50</v>
      </c>
      <c r="J65" s="996">
        <v>60</v>
      </c>
      <c r="K65" s="995">
        <v>33</v>
      </c>
      <c r="L65" s="995">
        <v>43</v>
      </c>
      <c r="M65" s="855"/>
      <c r="N65" s="863" t="s">
        <v>2179</v>
      </c>
      <c r="O65" s="994">
        <v>57</v>
      </c>
      <c r="P65" s="846">
        <v>65</v>
      </c>
      <c r="Q65" s="994">
        <v>43</v>
      </c>
      <c r="R65" s="1004">
        <v>51</v>
      </c>
      <c r="S65" s="846"/>
      <c r="T65" s="1339"/>
      <c r="U65" s="861"/>
      <c r="V65" s="861"/>
      <c r="W65" s="861"/>
      <c r="X65" s="861"/>
      <c r="Y65" s="847"/>
      <c r="Z65" s="864" t="s">
        <v>541</v>
      </c>
      <c r="AA65" s="995">
        <v>193</v>
      </c>
      <c r="AB65" s="996">
        <v>218</v>
      </c>
      <c r="AC65" s="995">
        <v>154</v>
      </c>
      <c r="AD65" s="995">
        <v>179</v>
      </c>
      <c r="AE65" s="854"/>
      <c r="AF65" s="858" t="s">
        <v>2197</v>
      </c>
      <c r="AG65" s="994">
        <v>157</v>
      </c>
      <c r="AH65" s="846">
        <v>177</v>
      </c>
      <c r="AI65" s="994">
        <v>121</v>
      </c>
      <c r="AJ65" s="1004">
        <v>141</v>
      </c>
      <c r="AK65" s="847"/>
      <c r="AL65" s="847"/>
      <c r="AM65" s="874" t="s">
        <v>1583</v>
      </c>
      <c r="AN65" s="994">
        <v>108</v>
      </c>
      <c r="AO65" s="994">
        <v>130</v>
      </c>
      <c r="AP65" s="994">
        <v>66</v>
      </c>
      <c r="AQ65" s="994">
        <v>88</v>
      </c>
      <c r="AR65" s="846"/>
      <c r="AS65" s="849"/>
      <c r="AT65" s="849"/>
      <c r="AU65" s="849"/>
      <c r="AV65" s="849"/>
      <c r="AW65" s="849"/>
      <c r="AX65" s="854"/>
      <c r="AY65" s="881" t="s">
        <v>2947</v>
      </c>
      <c r="AZ65" s="994">
        <v>292</v>
      </c>
      <c r="BA65" s="994">
        <v>326</v>
      </c>
      <c r="BB65" s="846">
        <v>234</v>
      </c>
      <c r="BC65" s="994">
        <v>267</v>
      </c>
      <c r="BD65" s="854"/>
      <c r="BE65" s="881" t="s">
        <v>111</v>
      </c>
      <c r="BF65" s="1019">
        <v>124</v>
      </c>
      <c r="BG65" s="1020">
        <v>144</v>
      </c>
      <c r="BH65" s="1019">
        <v>86</v>
      </c>
      <c r="BI65" s="1019">
        <v>106</v>
      </c>
      <c r="BJ65" s="854"/>
      <c r="BK65" s="881" t="s">
        <v>2948</v>
      </c>
      <c r="BL65" s="994">
        <v>104</v>
      </c>
      <c r="BM65" s="994">
        <v>115</v>
      </c>
      <c r="BN65" s="994">
        <v>82</v>
      </c>
      <c r="BO65" s="994">
        <v>94</v>
      </c>
      <c r="BP65" s="846"/>
      <c r="BQ65" s="875" t="s">
        <v>2949</v>
      </c>
      <c r="BR65" s="994">
        <v>94</v>
      </c>
      <c r="BS65" s="994">
        <v>114</v>
      </c>
      <c r="BT65" s="994">
        <v>59</v>
      </c>
      <c r="BU65" s="994">
        <v>79</v>
      </c>
      <c r="BV65" s="846"/>
      <c r="BW65" s="871" t="s">
        <v>2950</v>
      </c>
      <c r="BX65" s="1015">
        <v>137</v>
      </c>
      <c r="BY65" s="1021">
        <v>158</v>
      </c>
      <c r="BZ65" s="1028">
        <v>104</v>
      </c>
      <c r="CA65" s="1034">
        <v>125</v>
      </c>
      <c r="CB65" s="847"/>
      <c r="CC65" s="868" t="s">
        <v>2526</v>
      </c>
      <c r="CD65" s="997">
        <v>107</v>
      </c>
      <c r="CE65" s="997">
        <v>122</v>
      </c>
      <c r="CF65" s="997">
        <v>81</v>
      </c>
      <c r="CG65" s="997">
        <v>96</v>
      </c>
    </row>
    <row r="66" spans="2:85" ht="12.75">
      <c r="B66" s="867" t="s">
        <v>1105</v>
      </c>
      <c r="C66" s="994">
        <v>124</v>
      </c>
      <c r="D66" s="846">
        <v>140</v>
      </c>
      <c r="E66" s="994">
        <v>97</v>
      </c>
      <c r="F66" s="994">
        <v>113</v>
      </c>
      <c r="G66" s="853"/>
      <c r="H66" s="864" t="s">
        <v>2000</v>
      </c>
      <c r="I66" s="994">
        <v>152</v>
      </c>
      <c r="J66" s="846">
        <v>184</v>
      </c>
      <c r="K66" s="994">
        <v>95</v>
      </c>
      <c r="L66" s="994">
        <v>127</v>
      </c>
      <c r="M66" s="855"/>
      <c r="N66" s="863" t="s">
        <v>2180</v>
      </c>
      <c r="O66" s="994">
        <v>53</v>
      </c>
      <c r="P66" s="846">
        <v>61</v>
      </c>
      <c r="Q66" s="994">
        <v>40</v>
      </c>
      <c r="R66" s="1004">
        <v>48</v>
      </c>
      <c r="S66" s="846"/>
      <c r="T66" s="1340"/>
      <c r="U66" s="848"/>
      <c r="V66" s="848"/>
      <c r="W66" s="848"/>
      <c r="X66" s="848"/>
      <c r="Y66" s="847"/>
      <c r="Z66" s="864" t="s">
        <v>542</v>
      </c>
      <c r="AA66" s="994">
        <v>182</v>
      </c>
      <c r="AB66" s="846">
        <v>205</v>
      </c>
      <c r="AC66" s="994">
        <v>148</v>
      </c>
      <c r="AD66" s="994">
        <v>171</v>
      </c>
      <c r="AE66" s="854"/>
      <c r="AF66" s="858" t="s">
        <v>2198</v>
      </c>
      <c r="AG66" s="994">
        <v>141</v>
      </c>
      <c r="AH66" s="846">
        <v>159</v>
      </c>
      <c r="AI66" s="994">
        <v>109</v>
      </c>
      <c r="AJ66" s="1004">
        <v>126</v>
      </c>
      <c r="AK66" s="847"/>
      <c r="AL66" s="847"/>
      <c r="AM66" s="874" t="s">
        <v>1584</v>
      </c>
      <c r="AN66" s="994">
        <v>92</v>
      </c>
      <c r="AO66" s="994">
        <v>111</v>
      </c>
      <c r="AP66" s="994">
        <v>56</v>
      </c>
      <c r="AQ66" s="994">
        <v>75</v>
      </c>
      <c r="AR66" s="846"/>
      <c r="AS66" s="849"/>
      <c r="AT66" s="849"/>
      <c r="AU66" s="849"/>
      <c r="AV66" s="849"/>
      <c r="AW66" s="849"/>
      <c r="AX66" s="854"/>
      <c r="AY66" s="881" t="s">
        <v>2951</v>
      </c>
      <c r="AZ66" s="994">
        <v>249</v>
      </c>
      <c r="BA66" s="994">
        <v>277</v>
      </c>
      <c r="BB66" s="846">
        <v>200</v>
      </c>
      <c r="BC66" s="994">
        <v>228</v>
      </c>
      <c r="BD66" s="854"/>
      <c r="BE66" s="881" t="s">
        <v>112</v>
      </c>
      <c r="BF66" s="1015">
        <v>108</v>
      </c>
      <c r="BG66" s="1021">
        <v>126</v>
      </c>
      <c r="BH66" s="1015">
        <v>76</v>
      </c>
      <c r="BI66" s="1015">
        <v>93</v>
      </c>
      <c r="BJ66" s="854"/>
      <c r="BK66" s="881" t="s">
        <v>2952</v>
      </c>
      <c r="BL66" s="994">
        <v>93</v>
      </c>
      <c r="BM66" s="994">
        <v>104</v>
      </c>
      <c r="BN66" s="994">
        <v>74</v>
      </c>
      <c r="BO66" s="994">
        <v>85</v>
      </c>
      <c r="BP66" s="846"/>
      <c r="BQ66" s="875" t="s">
        <v>2953</v>
      </c>
      <c r="BR66" s="994">
        <v>90</v>
      </c>
      <c r="BS66" s="994">
        <v>109</v>
      </c>
      <c r="BT66" s="994">
        <v>56</v>
      </c>
      <c r="BU66" s="994">
        <v>75</v>
      </c>
      <c r="BV66" s="846"/>
      <c r="BW66" s="871" t="s">
        <v>2954</v>
      </c>
      <c r="BX66" s="1015">
        <v>331</v>
      </c>
      <c r="BY66" s="1021">
        <v>361</v>
      </c>
      <c r="BZ66" s="1028">
        <v>282</v>
      </c>
      <c r="CA66" s="1034">
        <v>311</v>
      </c>
      <c r="CB66" s="847"/>
      <c r="CC66" s="868" t="s">
        <v>957</v>
      </c>
      <c r="CD66" s="995">
        <v>97</v>
      </c>
      <c r="CE66" s="995">
        <v>110</v>
      </c>
      <c r="CF66" s="995">
        <v>73</v>
      </c>
      <c r="CG66" s="995">
        <v>86</v>
      </c>
    </row>
    <row r="67" spans="2:85" ht="12.75">
      <c r="B67" s="867" t="s">
        <v>2497</v>
      </c>
      <c r="C67" s="995">
        <v>108</v>
      </c>
      <c r="D67" s="996">
        <v>121</v>
      </c>
      <c r="E67" s="995">
        <v>85</v>
      </c>
      <c r="F67" s="995">
        <v>98</v>
      </c>
      <c r="G67" s="853"/>
      <c r="H67" s="864" t="s">
        <v>2001</v>
      </c>
      <c r="I67" s="994">
        <v>117</v>
      </c>
      <c r="J67" s="846">
        <v>141</v>
      </c>
      <c r="K67" s="994">
        <v>74</v>
      </c>
      <c r="L67" s="994">
        <v>98</v>
      </c>
      <c r="M67" s="855"/>
      <c r="N67" s="863" t="s">
        <v>2181</v>
      </c>
      <c r="O67" s="994">
        <v>49</v>
      </c>
      <c r="P67" s="846">
        <v>56</v>
      </c>
      <c r="Q67" s="994">
        <v>37</v>
      </c>
      <c r="R67" s="1004">
        <v>44</v>
      </c>
      <c r="S67" s="846"/>
      <c r="T67" s="851"/>
      <c r="U67" s="845"/>
      <c r="V67" s="845"/>
      <c r="W67" s="845"/>
      <c r="X67" s="845"/>
      <c r="Y67" s="847"/>
      <c r="Z67" s="864" t="s">
        <v>543</v>
      </c>
      <c r="AA67" s="994">
        <v>171</v>
      </c>
      <c r="AB67" s="846">
        <v>192</v>
      </c>
      <c r="AC67" s="994">
        <v>139</v>
      </c>
      <c r="AD67" s="994">
        <v>160</v>
      </c>
      <c r="AE67" s="854"/>
      <c r="AF67" s="858" t="s">
        <v>2199</v>
      </c>
      <c r="AG67" s="994">
        <v>129</v>
      </c>
      <c r="AH67" s="846">
        <v>145</v>
      </c>
      <c r="AI67" s="994">
        <v>100</v>
      </c>
      <c r="AJ67" s="1004">
        <v>116</v>
      </c>
      <c r="AK67" s="847"/>
      <c r="AL67" s="847"/>
      <c r="AM67" s="874" t="s">
        <v>736</v>
      </c>
      <c r="AN67" s="994">
        <v>80</v>
      </c>
      <c r="AO67" s="994">
        <v>96</v>
      </c>
      <c r="AP67" s="994">
        <v>49</v>
      </c>
      <c r="AQ67" s="994">
        <v>66</v>
      </c>
      <c r="AR67" s="846"/>
      <c r="AS67" s="849"/>
      <c r="AT67" s="849"/>
      <c r="AU67" s="849"/>
      <c r="AV67" s="849"/>
      <c r="AW67" s="849"/>
      <c r="AX67" s="854"/>
      <c r="AY67" s="881" t="s">
        <v>2955</v>
      </c>
      <c r="AZ67" s="994">
        <v>216</v>
      </c>
      <c r="BA67" s="994">
        <v>241</v>
      </c>
      <c r="BB67" s="846">
        <v>174</v>
      </c>
      <c r="BC67" s="994">
        <v>198</v>
      </c>
      <c r="BD67" s="854"/>
      <c r="BE67" s="881" t="s">
        <v>113</v>
      </c>
      <c r="BF67" s="1015">
        <v>95</v>
      </c>
      <c r="BG67" s="1021">
        <v>111</v>
      </c>
      <c r="BH67" s="1015">
        <v>66</v>
      </c>
      <c r="BI67" s="1015">
        <v>82</v>
      </c>
      <c r="BJ67" s="854"/>
      <c r="BK67" s="881" t="s">
        <v>2956</v>
      </c>
      <c r="BL67" s="994">
        <v>88</v>
      </c>
      <c r="BM67" s="994">
        <v>98</v>
      </c>
      <c r="BN67" s="994">
        <v>70</v>
      </c>
      <c r="BO67" s="994">
        <v>80</v>
      </c>
      <c r="BP67" s="846"/>
      <c r="BQ67" s="875" t="s">
        <v>2957</v>
      </c>
      <c r="BR67" s="997">
        <v>127</v>
      </c>
      <c r="BS67" s="997">
        <v>154</v>
      </c>
      <c r="BT67" s="997">
        <v>77</v>
      </c>
      <c r="BU67" s="997">
        <v>104</v>
      </c>
      <c r="BV67" s="846"/>
      <c r="BW67" s="871" t="s">
        <v>2958</v>
      </c>
      <c r="BX67" s="1019">
        <v>171</v>
      </c>
      <c r="BY67" s="1020">
        <v>192</v>
      </c>
      <c r="BZ67" s="1027">
        <v>136</v>
      </c>
      <c r="CA67" s="1033">
        <v>157</v>
      </c>
      <c r="CB67" s="847"/>
      <c r="CC67" s="868" t="s">
        <v>958</v>
      </c>
      <c r="CD67" s="994">
        <v>101</v>
      </c>
      <c r="CE67" s="994">
        <v>114</v>
      </c>
      <c r="CF67" s="994">
        <v>79</v>
      </c>
      <c r="CG67" s="994">
        <v>91</v>
      </c>
    </row>
    <row r="68" spans="2:85" ht="12.75">
      <c r="B68" s="867" t="s">
        <v>2498</v>
      </c>
      <c r="C68" s="994">
        <v>131</v>
      </c>
      <c r="D68" s="846">
        <v>147</v>
      </c>
      <c r="E68" s="994">
        <v>103</v>
      </c>
      <c r="F68" s="994">
        <v>119</v>
      </c>
      <c r="G68" s="853"/>
      <c r="H68" s="864" t="s">
        <v>2002</v>
      </c>
      <c r="I68" s="994">
        <v>91</v>
      </c>
      <c r="J68" s="846">
        <v>110</v>
      </c>
      <c r="K68" s="994">
        <v>58</v>
      </c>
      <c r="L68" s="994">
        <v>77</v>
      </c>
      <c r="M68" s="855"/>
      <c r="N68" s="863" t="s">
        <v>2182</v>
      </c>
      <c r="O68" s="994">
        <v>45</v>
      </c>
      <c r="P68" s="846">
        <v>51</v>
      </c>
      <c r="Q68" s="994">
        <v>34</v>
      </c>
      <c r="R68" s="1004">
        <v>40</v>
      </c>
      <c r="S68" s="847"/>
      <c r="T68" s="863" t="s">
        <v>2241</v>
      </c>
      <c r="U68" s="997">
        <v>181</v>
      </c>
      <c r="V68" s="998">
        <v>219</v>
      </c>
      <c r="W68" s="997">
        <v>112</v>
      </c>
      <c r="X68" s="1003">
        <v>150</v>
      </c>
      <c r="Y68" s="847"/>
      <c r="Z68" s="864" t="s">
        <v>544</v>
      </c>
      <c r="AA68" s="994">
        <v>163</v>
      </c>
      <c r="AB68" s="846">
        <v>183</v>
      </c>
      <c r="AC68" s="994">
        <v>134</v>
      </c>
      <c r="AD68" s="994">
        <v>154</v>
      </c>
      <c r="AE68" s="854"/>
      <c r="AF68" s="858" t="s">
        <v>2200</v>
      </c>
      <c r="AG68" s="994">
        <v>120</v>
      </c>
      <c r="AH68" s="846">
        <v>135</v>
      </c>
      <c r="AI68" s="994">
        <v>93</v>
      </c>
      <c r="AJ68" s="1004">
        <v>108</v>
      </c>
      <c r="AK68" s="847"/>
      <c r="AL68" s="847"/>
      <c r="AM68" s="874" t="s">
        <v>737</v>
      </c>
      <c r="AN68" s="994">
        <v>71</v>
      </c>
      <c r="AO68" s="994">
        <v>85</v>
      </c>
      <c r="AP68" s="994">
        <v>44</v>
      </c>
      <c r="AQ68" s="994">
        <v>58</v>
      </c>
      <c r="AR68" s="846"/>
      <c r="AS68" s="849"/>
      <c r="AT68" s="849"/>
      <c r="AU68" s="849"/>
      <c r="AV68" s="849"/>
      <c r="AW68" s="849"/>
      <c r="AX68" s="854"/>
      <c r="AY68" s="881" t="s">
        <v>2959</v>
      </c>
      <c r="AZ68" s="994">
        <v>273</v>
      </c>
      <c r="BA68" s="994">
        <v>315</v>
      </c>
      <c r="BB68" s="846">
        <v>197</v>
      </c>
      <c r="BC68" s="994">
        <v>239</v>
      </c>
      <c r="BD68" s="854"/>
      <c r="BE68" s="881" t="s">
        <v>114</v>
      </c>
      <c r="BF68" s="1017">
        <v>85</v>
      </c>
      <c r="BG68" s="1023">
        <v>99</v>
      </c>
      <c r="BH68" s="1017">
        <v>59</v>
      </c>
      <c r="BI68" s="1017">
        <v>73</v>
      </c>
      <c r="BJ68" s="854"/>
      <c r="BK68" s="881" t="s">
        <v>2960</v>
      </c>
      <c r="BL68" s="994">
        <v>83</v>
      </c>
      <c r="BM68" s="994">
        <v>93</v>
      </c>
      <c r="BN68" s="994">
        <v>66</v>
      </c>
      <c r="BO68" s="994">
        <v>76</v>
      </c>
      <c r="BP68" s="846"/>
      <c r="BQ68" s="875" t="s">
        <v>2961</v>
      </c>
      <c r="BR68" s="994">
        <v>105</v>
      </c>
      <c r="BS68" s="994">
        <v>127</v>
      </c>
      <c r="BT68" s="994">
        <v>64</v>
      </c>
      <c r="BU68" s="994">
        <v>86</v>
      </c>
      <c r="BV68" s="846"/>
      <c r="BW68" s="871" t="s">
        <v>2962</v>
      </c>
      <c r="BX68" s="1017">
        <v>159</v>
      </c>
      <c r="BY68" s="1023">
        <v>179</v>
      </c>
      <c r="BZ68" s="1029">
        <v>127</v>
      </c>
      <c r="CA68" s="1035">
        <v>147</v>
      </c>
      <c r="CB68" s="847"/>
      <c r="CC68" s="868" t="s">
        <v>959</v>
      </c>
      <c r="CD68" s="994">
        <v>93</v>
      </c>
      <c r="CE68" s="994">
        <v>104</v>
      </c>
      <c r="CF68" s="994">
        <v>72</v>
      </c>
      <c r="CG68" s="994">
        <v>83</v>
      </c>
    </row>
    <row r="69" spans="2:85" ht="12.75">
      <c r="B69" s="867" t="s">
        <v>864</v>
      </c>
      <c r="C69" s="994">
        <v>115</v>
      </c>
      <c r="D69" s="846">
        <v>129</v>
      </c>
      <c r="E69" s="994">
        <v>91</v>
      </c>
      <c r="F69" s="994">
        <v>105</v>
      </c>
      <c r="G69" s="853"/>
      <c r="H69" s="864" t="s">
        <v>2003</v>
      </c>
      <c r="I69" s="994">
        <v>50</v>
      </c>
      <c r="J69" s="846">
        <v>60</v>
      </c>
      <c r="K69" s="994">
        <v>33</v>
      </c>
      <c r="L69" s="994">
        <v>43</v>
      </c>
      <c r="M69" s="855"/>
      <c r="N69" s="863" t="s">
        <v>2183</v>
      </c>
      <c r="O69" s="994">
        <v>42</v>
      </c>
      <c r="P69" s="846">
        <v>47</v>
      </c>
      <c r="Q69" s="994">
        <v>31</v>
      </c>
      <c r="R69" s="1004">
        <v>37</v>
      </c>
      <c r="S69" s="847"/>
      <c r="T69" s="863" t="s">
        <v>2242</v>
      </c>
      <c r="U69" s="994">
        <v>145</v>
      </c>
      <c r="V69" s="846">
        <v>176</v>
      </c>
      <c r="W69" s="994">
        <v>90</v>
      </c>
      <c r="X69" s="1004">
        <v>121</v>
      </c>
      <c r="Y69" s="847"/>
      <c r="Z69" s="864" t="s">
        <v>545</v>
      </c>
      <c r="AA69" s="994">
        <v>154</v>
      </c>
      <c r="AB69" s="846">
        <v>173</v>
      </c>
      <c r="AC69" s="994">
        <v>126</v>
      </c>
      <c r="AD69" s="994">
        <v>145</v>
      </c>
      <c r="AE69" s="854"/>
      <c r="AF69" s="858" t="s">
        <v>2201</v>
      </c>
      <c r="AG69" s="994">
        <v>108</v>
      </c>
      <c r="AH69" s="846">
        <v>122</v>
      </c>
      <c r="AI69" s="994">
        <v>84</v>
      </c>
      <c r="AJ69" s="1004">
        <v>97</v>
      </c>
      <c r="AK69" s="847"/>
      <c r="AL69" s="847"/>
      <c r="AM69" s="874" t="s">
        <v>738</v>
      </c>
      <c r="AN69" s="997">
        <v>63</v>
      </c>
      <c r="AO69" s="997">
        <v>76</v>
      </c>
      <c r="AP69" s="997">
        <v>39</v>
      </c>
      <c r="AQ69" s="997">
        <v>52</v>
      </c>
      <c r="AR69" s="846"/>
      <c r="AS69" s="849"/>
      <c r="AT69" s="849"/>
      <c r="AU69" s="849"/>
      <c r="AV69" s="849"/>
      <c r="AW69" s="849"/>
      <c r="AX69" s="854"/>
      <c r="AY69" s="881" t="s">
        <v>2963</v>
      </c>
      <c r="AZ69" s="994">
        <v>220</v>
      </c>
      <c r="BA69" s="994">
        <v>253</v>
      </c>
      <c r="BB69" s="846">
        <v>158</v>
      </c>
      <c r="BC69" s="994">
        <v>192</v>
      </c>
      <c r="BD69" s="854"/>
      <c r="BE69" s="881" t="s">
        <v>2964</v>
      </c>
      <c r="BF69" s="994">
        <v>200</v>
      </c>
      <c r="BG69" s="846">
        <v>223</v>
      </c>
      <c r="BH69" s="994">
        <v>159</v>
      </c>
      <c r="BI69" s="994">
        <v>182</v>
      </c>
      <c r="BJ69" s="854"/>
      <c r="BK69" s="881" t="s">
        <v>2965</v>
      </c>
      <c r="BL69" s="994">
        <v>78</v>
      </c>
      <c r="BM69" s="994">
        <v>87</v>
      </c>
      <c r="BN69" s="994">
        <v>62</v>
      </c>
      <c r="BO69" s="994">
        <v>71</v>
      </c>
      <c r="BP69" s="846"/>
      <c r="BQ69" s="875" t="s">
        <v>1289</v>
      </c>
      <c r="BR69" s="994">
        <v>92</v>
      </c>
      <c r="BS69" s="994">
        <v>111</v>
      </c>
      <c r="BT69" s="994">
        <v>56</v>
      </c>
      <c r="BU69" s="994">
        <v>76</v>
      </c>
      <c r="BV69" s="846"/>
      <c r="BW69" s="871" t="s">
        <v>2966</v>
      </c>
      <c r="BX69" s="1019">
        <v>156</v>
      </c>
      <c r="BY69" s="1020">
        <v>178</v>
      </c>
      <c r="BZ69" s="1027">
        <v>122</v>
      </c>
      <c r="CA69" s="1033">
        <v>143</v>
      </c>
      <c r="CB69" s="847"/>
      <c r="CC69" s="868" t="s">
        <v>960</v>
      </c>
      <c r="CD69" s="997">
        <v>98</v>
      </c>
      <c r="CE69" s="997">
        <v>109</v>
      </c>
      <c r="CF69" s="997">
        <v>78</v>
      </c>
      <c r="CG69" s="997">
        <v>89</v>
      </c>
    </row>
    <row r="70" spans="2:85" ht="12.75">
      <c r="B70" s="867" t="s">
        <v>2499</v>
      </c>
      <c r="C70" s="994">
        <v>93</v>
      </c>
      <c r="D70" s="846">
        <v>104</v>
      </c>
      <c r="E70" s="994">
        <v>73</v>
      </c>
      <c r="F70" s="994">
        <v>85</v>
      </c>
      <c r="G70" s="853"/>
      <c r="H70" s="864" t="s">
        <v>2004</v>
      </c>
      <c r="I70" s="997">
        <v>147</v>
      </c>
      <c r="J70" s="998">
        <v>177</v>
      </c>
      <c r="K70" s="997">
        <v>94</v>
      </c>
      <c r="L70" s="997">
        <v>123</v>
      </c>
      <c r="M70" s="855"/>
      <c r="N70" s="863" t="s">
        <v>2184</v>
      </c>
      <c r="O70" s="994">
        <v>38</v>
      </c>
      <c r="P70" s="846">
        <v>43</v>
      </c>
      <c r="Q70" s="994">
        <v>29</v>
      </c>
      <c r="R70" s="1004">
        <v>34</v>
      </c>
      <c r="S70" s="847"/>
      <c r="T70" s="863" t="s">
        <v>2243</v>
      </c>
      <c r="U70" s="995">
        <v>143</v>
      </c>
      <c r="V70" s="996">
        <v>174</v>
      </c>
      <c r="W70" s="995">
        <v>88</v>
      </c>
      <c r="X70" s="1005">
        <v>119</v>
      </c>
      <c r="Y70" s="847"/>
      <c r="Z70" s="864" t="s">
        <v>546</v>
      </c>
      <c r="AA70" s="995">
        <v>149</v>
      </c>
      <c r="AB70" s="996">
        <v>167</v>
      </c>
      <c r="AC70" s="995">
        <v>123</v>
      </c>
      <c r="AD70" s="995">
        <v>141</v>
      </c>
      <c r="AE70" s="854"/>
      <c r="AF70" s="858" t="s">
        <v>2202</v>
      </c>
      <c r="AG70" s="997">
        <v>143</v>
      </c>
      <c r="AH70" s="998">
        <v>161</v>
      </c>
      <c r="AI70" s="997">
        <v>111</v>
      </c>
      <c r="AJ70" s="1003">
        <v>129</v>
      </c>
      <c r="AK70" s="847"/>
      <c r="AL70" s="847"/>
      <c r="AM70" s="874" t="s">
        <v>739</v>
      </c>
      <c r="AN70" s="994">
        <v>52</v>
      </c>
      <c r="AO70" s="994">
        <v>63</v>
      </c>
      <c r="AP70" s="994">
        <v>32</v>
      </c>
      <c r="AQ70" s="994">
        <v>43</v>
      </c>
      <c r="AR70" s="846"/>
      <c r="AS70" s="849"/>
      <c r="AT70" s="849"/>
      <c r="AU70" s="849"/>
      <c r="AV70" s="849"/>
      <c r="AW70" s="849"/>
      <c r="AX70" s="854"/>
      <c r="AY70" s="881" t="s">
        <v>2967</v>
      </c>
      <c r="AZ70" s="994">
        <v>193</v>
      </c>
      <c r="BA70" s="994">
        <v>222</v>
      </c>
      <c r="BB70" s="846">
        <v>139</v>
      </c>
      <c r="BC70" s="994">
        <v>168</v>
      </c>
      <c r="BD70" s="854"/>
      <c r="BE70" s="881" t="s">
        <v>2968</v>
      </c>
      <c r="BF70" s="994">
        <v>176</v>
      </c>
      <c r="BG70" s="846">
        <v>196</v>
      </c>
      <c r="BH70" s="994">
        <v>140</v>
      </c>
      <c r="BI70" s="994">
        <v>160</v>
      </c>
      <c r="BJ70" s="854"/>
      <c r="BK70" s="881" t="s">
        <v>2969</v>
      </c>
      <c r="BL70" s="994">
        <v>74</v>
      </c>
      <c r="BM70" s="994">
        <v>82</v>
      </c>
      <c r="BN70" s="994">
        <v>59</v>
      </c>
      <c r="BO70" s="994">
        <v>67</v>
      </c>
      <c r="BP70" s="846"/>
      <c r="BQ70" s="875" t="s">
        <v>1290</v>
      </c>
      <c r="BR70" s="995">
        <v>81</v>
      </c>
      <c r="BS70" s="995">
        <v>98</v>
      </c>
      <c r="BT70" s="995">
        <v>50</v>
      </c>
      <c r="BU70" s="995">
        <v>67</v>
      </c>
      <c r="BV70" s="846"/>
      <c r="BW70" s="871" t="s">
        <v>2970</v>
      </c>
      <c r="BX70" s="1015">
        <v>146</v>
      </c>
      <c r="BY70" s="1021">
        <v>167</v>
      </c>
      <c r="BZ70" s="1028">
        <v>115</v>
      </c>
      <c r="CA70" s="1034">
        <v>135</v>
      </c>
      <c r="CB70" s="847"/>
      <c r="CC70" s="868" t="s">
        <v>961</v>
      </c>
      <c r="CD70" s="994">
        <v>86</v>
      </c>
      <c r="CE70" s="994">
        <v>96</v>
      </c>
      <c r="CF70" s="994">
        <v>69</v>
      </c>
      <c r="CG70" s="994">
        <v>78</v>
      </c>
    </row>
    <row r="71" spans="2:85" ht="12.75">
      <c r="B71" s="867" t="s">
        <v>2396</v>
      </c>
      <c r="C71" s="997">
        <v>128</v>
      </c>
      <c r="D71" s="998">
        <v>144</v>
      </c>
      <c r="E71" s="997">
        <v>101</v>
      </c>
      <c r="F71" s="997">
        <v>116</v>
      </c>
      <c r="G71" s="853"/>
      <c r="H71" s="864" t="s">
        <v>2005</v>
      </c>
      <c r="I71" s="994">
        <v>112</v>
      </c>
      <c r="J71" s="846">
        <v>134</v>
      </c>
      <c r="K71" s="994">
        <v>72</v>
      </c>
      <c r="L71" s="994">
        <v>94</v>
      </c>
      <c r="M71" s="855"/>
      <c r="N71" s="863" t="s">
        <v>2185</v>
      </c>
      <c r="O71" s="994">
        <v>32</v>
      </c>
      <c r="P71" s="846">
        <v>36</v>
      </c>
      <c r="Q71" s="994">
        <v>24</v>
      </c>
      <c r="R71" s="1004">
        <v>29</v>
      </c>
      <c r="S71" s="847"/>
      <c r="T71" s="863" t="s">
        <v>2244</v>
      </c>
      <c r="U71" s="994">
        <v>129</v>
      </c>
      <c r="V71" s="846">
        <v>156</v>
      </c>
      <c r="W71" s="994">
        <v>80</v>
      </c>
      <c r="X71" s="1004">
        <v>108</v>
      </c>
      <c r="Y71" s="847"/>
      <c r="Z71" s="864" t="s">
        <v>547</v>
      </c>
      <c r="AA71" s="994">
        <v>145</v>
      </c>
      <c r="AB71" s="846">
        <v>162</v>
      </c>
      <c r="AC71" s="994">
        <v>119</v>
      </c>
      <c r="AD71" s="994">
        <v>136</v>
      </c>
      <c r="AE71" s="854"/>
      <c r="AF71" s="858" t="s">
        <v>2203</v>
      </c>
      <c r="AG71" s="994">
        <v>129</v>
      </c>
      <c r="AH71" s="846">
        <v>145</v>
      </c>
      <c r="AI71" s="994">
        <v>100</v>
      </c>
      <c r="AJ71" s="1004">
        <v>116</v>
      </c>
      <c r="AK71" s="847"/>
      <c r="AL71" s="847"/>
      <c r="AM71" s="874" t="s">
        <v>740</v>
      </c>
      <c r="AN71" s="994">
        <v>45</v>
      </c>
      <c r="AO71" s="994">
        <v>54</v>
      </c>
      <c r="AP71" s="994">
        <v>28</v>
      </c>
      <c r="AQ71" s="994">
        <v>37</v>
      </c>
      <c r="AR71" s="846"/>
      <c r="AS71" s="849"/>
      <c r="AT71" s="849"/>
      <c r="AU71" s="849"/>
      <c r="AV71" s="849"/>
      <c r="AW71" s="849"/>
      <c r="AX71" s="854"/>
      <c r="AY71" s="881" t="s">
        <v>2971</v>
      </c>
      <c r="AZ71" s="994">
        <v>166</v>
      </c>
      <c r="BA71" s="994">
        <v>191</v>
      </c>
      <c r="BB71" s="846">
        <v>120</v>
      </c>
      <c r="BC71" s="994">
        <v>145</v>
      </c>
      <c r="BD71" s="854"/>
      <c r="BE71" s="881" t="s">
        <v>2972</v>
      </c>
      <c r="BF71" s="994">
        <v>154</v>
      </c>
      <c r="BG71" s="846">
        <v>172</v>
      </c>
      <c r="BH71" s="994">
        <v>123</v>
      </c>
      <c r="BI71" s="994">
        <v>141</v>
      </c>
      <c r="BJ71" s="854"/>
      <c r="BK71" s="881" t="s">
        <v>2973</v>
      </c>
      <c r="BL71" s="994">
        <v>68</v>
      </c>
      <c r="BM71" s="994">
        <v>76</v>
      </c>
      <c r="BN71" s="994">
        <v>55</v>
      </c>
      <c r="BO71" s="994">
        <v>62</v>
      </c>
      <c r="BP71" s="846"/>
      <c r="BQ71" s="847"/>
      <c r="BR71" s="847"/>
      <c r="BS71" s="847"/>
      <c r="BT71" s="847"/>
      <c r="BU71" s="847"/>
      <c r="BV71" s="846"/>
      <c r="BW71" s="871" t="s">
        <v>2974</v>
      </c>
      <c r="BX71" s="1015">
        <v>151</v>
      </c>
      <c r="BY71" s="1021">
        <v>170</v>
      </c>
      <c r="BZ71" s="1028">
        <v>120</v>
      </c>
      <c r="CA71" s="1034">
        <v>139</v>
      </c>
      <c r="CB71" s="847"/>
      <c r="CC71" s="868" t="s">
        <v>962</v>
      </c>
      <c r="CD71" s="995">
        <v>74</v>
      </c>
      <c r="CE71" s="995">
        <v>82</v>
      </c>
      <c r="CF71" s="995">
        <v>59</v>
      </c>
      <c r="CG71" s="995">
        <v>67</v>
      </c>
    </row>
    <row r="72" spans="2:85" ht="12.75">
      <c r="B72" s="867" t="s">
        <v>2500</v>
      </c>
      <c r="C72" s="994">
        <v>120</v>
      </c>
      <c r="D72" s="846">
        <v>134</v>
      </c>
      <c r="E72" s="994">
        <v>94</v>
      </c>
      <c r="F72" s="994">
        <v>109</v>
      </c>
      <c r="G72" s="853"/>
      <c r="H72" s="864" t="s">
        <v>2006</v>
      </c>
      <c r="I72" s="994">
        <v>88</v>
      </c>
      <c r="J72" s="846">
        <v>106</v>
      </c>
      <c r="K72" s="994">
        <v>57</v>
      </c>
      <c r="L72" s="994">
        <v>75</v>
      </c>
      <c r="M72" s="855"/>
      <c r="N72" s="863" t="s">
        <v>2186</v>
      </c>
      <c r="O72" s="994">
        <v>26</v>
      </c>
      <c r="P72" s="846">
        <v>30</v>
      </c>
      <c r="Q72" s="994">
        <v>20</v>
      </c>
      <c r="R72" s="1004">
        <v>24</v>
      </c>
      <c r="S72" s="847"/>
      <c r="T72" s="863" t="s">
        <v>2245</v>
      </c>
      <c r="U72" s="994">
        <v>111</v>
      </c>
      <c r="V72" s="846">
        <v>135</v>
      </c>
      <c r="W72" s="994">
        <v>70</v>
      </c>
      <c r="X72" s="1004">
        <v>94</v>
      </c>
      <c r="Y72" s="847"/>
      <c r="Z72" s="864" t="s">
        <v>548</v>
      </c>
      <c r="AA72" s="994">
        <v>116</v>
      </c>
      <c r="AB72" s="846">
        <v>130</v>
      </c>
      <c r="AC72" s="994">
        <v>98</v>
      </c>
      <c r="AD72" s="994">
        <v>111</v>
      </c>
      <c r="AE72" s="854"/>
      <c r="AF72" s="858" t="s">
        <v>2204</v>
      </c>
      <c r="AG72" s="994">
        <v>117</v>
      </c>
      <c r="AH72" s="846">
        <v>131</v>
      </c>
      <c r="AI72" s="994">
        <v>91</v>
      </c>
      <c r="AJ72" s="1004">
        <v>106</v>
      </c>
      <c r="AK72" s="847"/>
      <c r="AL72" s="847"/>
      <c r="AM72" s="874" t="s">
        <v>741</v>
      </c>
      <c r="AN72" s="994">
        <v>39</v>
      </c>
      <c r="AO72" s="994">
        <v>48</v>
      </c>
      <c r="AP72" s="994">
        <v>25</v>
      </c>
      <c r="AQ72" s="994">
        <v>33</v>
      </c>
      <c r="AR72" s="846"/>
      <c r="AS72" s="849"/>
      <c r="AT72" s="849"/>
      <c r="AU72" s="849"/>
      <c r="AV72" s="849"/>
      <c r="AW72" s="849"/>
      <c r="AX72" s="854"/>
      <c r="AY72" s="881" t="s">
        <v>101</v>
      </c>
      <c r="AZ72" s="1015">
        <v>155</v>
      </c>
      <c r="BA72" s="1015">
        <v>182</v>
      </c>
      <c r="BB72" s="1025">
        <v>107</v>
      </c>
      <c r="BC72" s="1015">
        <v>133</v>
      </c>
      <c r="BD72" s="854"/>
      <c r="BE72" s="881" t="s">
        <v>2975</v>
      </c>
      <c r="BF72" s="994">
        <v>187</v>
      </c>
      <c r="BG72" s="846">
        <v>212</v>
      </c>
      <c r="BH72" s="994">
        <v>143</v>
      </c>
      <c r="BI72" s="994">
        <v>167</v>
      </c>
      <c r="BJ72" s="854"/>
      <c r="BK72" s="881" t="s">
        <v>301</v>
      </c>
      <c r="BL72" s="994">
        <v>69</v>
      </c>
      <c r="BM72" s="994">
        <v>78</v>
      </c>
      <c r="BN72" s="994">
        <v>51</v>
      </c>
      <c r="BO72" s="994">
        <v>61</v>
      </c>
      <c r="BP72" s="846"/>
      <c r="BQ72" s="847"/>
      <c r="BR72" s="847"/>
      <c r="BS72" s="847"/>
      <c r="BT72" s="847"/>
      <c r="BU72" s="847"/>
      <c r="BV72" s="846"/>
      <c r="BW72" s="871" t="s">
        <v>302</v>
      </c>
      <c r="BX72" s="1015">
        <v>142</v>
      </c>
      <c r="BY72" s="1021">
        <v>160</v>
      </c>
      <c r="BZ72" s="1028">
        <v>113</v>
      </c>
      <c r="CA72" s="1034">
        <v>132</v>
      </c>
      <c r="CB72" s="846"/>
      <c r="CC72" s="847"/>
      <c r="CD72" s="847"/>
      <c r="CE72" s="847"/>
      <c r="CF72" s="847"/>
      <c r="CG72" s="847"/>
    </row>
    <row r="73" spans="2:85" ht="12.75" customHeight="1">
      <c r="B73" s="867" t="s">
        <v>2501</v>
      </c>
      <c r="C73" s="994">
        <v>102</v>
      </c>
      <c r="D73" s="846">
        <v>114</v>
      </c>
      <c r="E73" s="994">
        <v>81</v>
      </c>
      <c r="F73" s="994">
        <v>93</v>
      </c>
      <c r="G73" s="853"/>
      <c r="H73" s="864" t="s">
        <v>2247</v>
      </c>
      <c r="I73" s="995">
        <v>50</v>
      </c>
      <c r="J73" s="996">
        <v>60</v>
      </c>
      <c r="K73" s="995">
        <v>34</v>
      </c>
      <c r="L73" s="995">
        <v>43</v>
      </c>
      <c r="M73" s="855"/>
      <c r="N73" s="863" t="s">
        <v>1025</v>
      </c>
      <c r="O73" s="994">
        <v>82</v>
      </c>
      <c r="P73" s="846">
        <v>92</v>
      </c>
      <c r="Q73" s="994">
        <v>63</v>
      </c>
      <c r="R73" s="1004">
        <v>73</v>
      </c>
      <c r="S73" s="847"/>
      <c r="T73" s="863" t="s">
        <v>2246</v>
      </c>
      <c r="U73" s="997">
        <v>147</v>
      </c>
      <c r="V73" s="998">
        <v>178</v>
      </c>
      <c r="W73" s="997">
        <v>91</v>
      </c>
      <c r="X73" s="1003">
        <v>121</v>
      </c>
      <c r="Y73" s="847"/>
      <c r="Z73" s="864" t="s">
        <v>549</v>
      </c>
      <c r="AA73" s="994">
        <v>123</v>
      </c>
      <c r="AB73" s="846">
        <v>135</v>
      </c>
      <c r="AC73" s="994">
        <v>103</v>
      </c>
      <c r="AD73" s="994">
        <v>116</v>
      </c>
      <c r="AE73" s="854"/>
      <c r="AF73" s="858" t="s">
        <v>2205</v>
      </c>
      <c r="AG73" s="994">
        <v>105</v>
      </c>
      <c r="AH73" s="846">
        <v>118</v>
      </c>
      <c r="AI73" s="994">
        <v>82</v>
      </c>
      <c r="AJ73" s="1004">
        <v>95</v>
      </c>
      <c r="AK73" s="847"/>
      <c r="AL73" s="847"/>
      <c r="AM73" s="874" t="s">
        <v>742</v>
      </c>
      <c r="AN73" s="994">
        <v>34</v>
      </c>
      <c r="AO73" s="994">
        <v>41</v>
      </c>
      <c r="AP73" s="994">
        <v>22</v>
      </c>
      <c r="AQ73" s="994">
        <v>29</v>
      </c>
      <c r="AR73" s="846"/>
      <c r="AS73" s="849"/>
      <c r="AT73" s="849"/>
      <c r="AU73" s="849"/>
      <c r="AV73" s="849"/>
      <c r="AW73" s="849"/>
      <c r="AX73" s="854"/>
      <c r="AY73" s="881" t="s">
        <v>102</v>
      </c>
      <c r="AZ73" s="1015">
        <v>139</v>
      </c>
      <c r="BA73" s="1015">
        <v>163</v>
      </c>
      <c r="BB73" s="1025">
        <v>96</v>
      </c>
      <c r="BC73" s="1015">
        <v>120</v>
      </c>
      <c r="BD73" s="854"/>
      <c r="BE73" s="881" t="s">
        <v>303</v>
      </c>
      <c r="BF73" s="994">
        <v>168</v>
      </c>
      <c r="BG73" s="846">
        <v>191</v>
      </c>
      <c r="BH73" s="994">
        <v>128</v>
      </c>
      <c r="BI73" s="994">
        <v>151</v>
      </c>
      <c r="BJ73" s="854"/>
      <c r="BK73" s="881" t="s">
        <v>304</v>
      </c>
      <c r="BL73" s="994">
        <v>65</v>
      </c>
      <c r="BM73" s="994">
        <v>74</v>
      </c>
      <c r="BN73" s="994">
        <v>48</v>
      </c>
      <c r="BO73" s="994">
        <v>57</v>
      </c>
      <c r="BP73" s="846"/>
      <c r="BQ73" s="847"/>
      <c r="BR73" s="847"/>
      <c r="BS73" s="847"/>
      <c r="BT73" s="847"/>
      <c r="BU73" s="847"/>
      <c r="BV73" s="846"/>
      <c r="BW73" s="871" t="s">
        <v>305</v>
      </c>
      <c r="BX73" s="1017">
        <v>377</v>
      </c>
      <c r="BY73" s="1023">
        <v>401</v>
      </c>
      <c r="BZ73" s="1029">
        <v>342</v>
      </c>
      <c r="CA73" s="1035">
        <v>365</v>
      </c>
      <c r="CB73" s="846"/>
      <c r="CC73" s="847"/>
      <c r="CD73" s="847"/>
      <c r="CE73" s="847"/>
      <c r="CF73" s="847"/>
      <c r="CG73" s="847"/>
    </row>
    <row r="74" spans="2:85" ht="12.75" customHeight="1">
      <c r="B74" s="867" t="s">
        <v>2502</v>
      </c>
      <c r="C74" s="995">
        <v>91</v>
      </c>
      <c r="D74" s="996">
        <v>102</v>
      </c>
      <c r="E74" s="995">
        <v>72</v>
      </c>
      <c r="F74" s="995">
        <v>83</v>
      </c>
      <c r="G74" s="853"/>
      <c r="H74" s="864" t="s">
        <v>2248</v>
      </c>
      <c r="I74" s="994">
        <v>142</v>
      </c>
      <c r="J74" s="846">
        <v>170</v>
      </c>
      <c r="K74" s="994">
        <v>92</v>
      </c>
      <c r="L74" s="994">
        <v>120</v>
      </c>
      <c r="M74" s="855"/>
      <c r="N74" s="863" t="s">
        <v>1117</v>
      </c>
      <c r="O74" s="997">
        <v>76</v>
      </c>
      <c r="P74" s="998">
        <v>85</v>
      </c>
      <c r="Q74" s="997">
        <v>58</v>
      </c>
      <c r="R74" s="1003">
        <v>68</v>
      </c>
      <c r="S74" s="847"/>
      <c r="T74" s="863" t="s">
        <v>975</v>
      </c>
      <c r="U74" s="994">
        <v>132</v>
      </c>
      <c r="V74" s="846">
        <v>159</v>
      </c>
      <c r="W74" s="994">
        <v>81</v>
      </c>
      <c r="X74" s="1004">
        <v>109</v>
      </c>
      <c r="Y74" s="847"/>
      <c r="Z74" s="864" t="s">
        <v>550</v>
      </c>
      <c r="AA74" s="994">
        <v>125</v>
      </c>
      <c r="AB74" s="846">
        <v>138</v>
      </c>
      <c r="AC74" s="994">
        <v>107</v>
      </c>
      <c r="AD74" s="994">
        <v>120</v>
      </c>
      <c r="AE74" s="854"/>
      <c r="AF74" s="858" t="s">
        <v>1864</v>
      </c>
      <c r="AG74" s="994">
        <v>110</v>
      </c>
      <c r="AH74" s="846">
        <v>126</v>
      </c>
      <c r="AI74" s="994">
        <v>80</v>
      </c>
      <c r="AJ74" s="1004">
        <v>97</v>
      </c>
      <c r="AK74" s="847"/>
      <c r="AL74" s="847"/>
      <c r="AM74" s="874" t="s">
        <v>743</v>
      </c>
      <c r="AN74" s="994">
        <v>29</v>
      </c>
      <c r="AO74" s="994">
        <v>35</v>
      </c>
      <c r="AP74" s="994">
        <v>19</v>
      </c>
      <c r="AQ74" s="994">
        <v>25</v>
      </c>
      <c r="AR74" s="846"/>
      <c r="AS74" s="849"/>
      <c r="AT74" s="849"/>
      <c r="AU74" s="849"/>
      <c r="AV74" s="849"/>
      <c r="AW74" s="849"/>
      <c r="AX74" s="854"/>
      <c r="AY74" s="881" t="s">
        <v>103</v>
      </c>
      <c r="AZ74" s="1015">
        <v>126</v>
      </c>
      <c r="BA74" s="1015">
        <v>148</v>
      </c>
      <c r="BB74" s="1025">
        <v>87</v>
      </c>
      <c r="BC74" s="1015">
        <v>109</v>
      </c>
      <c r="BD74" s="854"/>
      <c r="BE74" s="881" t="s">
        <v>306</v>
      </c>
      <c r="BF74" s="994">
        <v>153</v>
      </c>
      <c r="BG74" s="846">
        <v>173</v>
      </c>
      <c r="BH74" s="994">
        <v>117</v>
      </c>
      <c r="BI74" s="994">
        <v>137</v>
      </c>
      <c r="BJ74" s="854"/>
      <c r="BK74" s="881" t="s">
        <v>307</v>
      </c>
      <c r="BL74" s="994">
        <v>61</v>
      </c>
      <c r="BM74" s="994">
        <v>70</v>
      </c>
      <c r="BN74" s="994">
        <v>46</v>
      </c>
      <c r="BO74" s="994">
        <v>54</v>
      </c>
      <c r="BP74" s="846"/>
      <c r="BQ74" s="847"/>
      <c r="BR74" s="847"/>
      <c r="BS74" s="847"/>
      <c r="BT74" s="847"/>
      <c r="BU74" s="847"/>
      <c r="BV74" s="846"/>
      <c r="BW74" s="871" t="s">
        <v>308</v>
      </c>
      <c r="BX74" s="1015">
        <v>173</v>
      </c>
      <c r="BY74" s="1021">
        <v>193</v>
      </c>
      <c r="BZ74" s="1028">
        <v>141</v>
      </c>
      <c r="CA74" s="1034">
        <v>161</v>
      </c>
      <c r="CB74" s="846"/>
      <c r="CC74" s="847"/>
      <c r="CD74" s="847"/>
      <c r="CE74" s="847"/>
      <c r="CF74" s="847"/>
      <c r="CG74" s="847"/>
    </row>
    <row r="75" spans="2:85" ht="12.75" customHeight="1">
      <c r="B75" s="851"/>
      <c r="C75" s="846"/>
      <c r="D75" s="846"/>
      <c r="E75" s="846"/>
      <c r="F75" s="846"/>
      <c r="G75" s="853"/>
      <c r="H75" s="864" t="s">
        <v>2249</v>
      </c>
      <c r="I75" s="994">
        <v>107</v>
      </c>
      <c r="J75" s="846">
        <v>128</v>
      </c>
      <c r="K75" s="994">
        <v>70</v>
      </c>
      <c r="L75" s="994">
        <v>91</v>
      </c>
      <c r="M75" s="855"/>
      <c r="N75" s="863" t="s">
        <v>1118</v>
      </c>
      <c r="O75" s="994">
        <v>66</v>
      </c>
      <c r="P75" s="846">
        <v>74</v>
      </c>
      <c r="Q75" s="994">
        <v>51</v>
      </c>
      <c r="R75" s="1004">
        <v>59</v>
      </c>
      <c r="S75" s="847"/>
      <c r="T75" s="863" t="s">
        <v>2552</v>
      </c>
      <c r="U75" s="994">
        <v>122</v>
      </c>
      <c r="V75" s="846">
        <v>148</v>
      </c>
      <c r="W75" s="994">
        <v>76</v>
      </c>
      <c r="X75" s="1004">
        <v>101</v>
      </c>
      <c r="Y75" s="847"/>
      <c r="Z75" s="864" t="s">
        <v>551</v>
      </c>
      <c r="AA75" s="1008">
        <v>117</v>
      </c>
      <c r="AB75" s="1009">
        <v>129</v>
      </c>
      <c r="AC75" s="1008">
        <v>99</v>
      </c>
      <c r="AD75" s="1008">
        <v>111</v>
      </c>
      <c r="AE75" s="854"/>
      <c r="AF75" s="858" t="s">
        <v>2074</v>
      </c>
      <c r="AG75" s="994">
        <v>92</v>
      </c>
      <c r="AH75" s="846">
        <v>106</v>
      </c>
      <c r="AI75" s="994">
        <v>68</v>
      </c>
      <c r="AJ75" s="1004">
        <v>81</v>
      </c>
      <c r="AK75" s="847"/>
      <c r="AL75" s="847"/>
      <c r="AM75" s="874" t="s">
        <v>744</v>
      </c>
      <c r="AN75" s="995">
        <v>26</v>
      </c>
      <c r="AO75" s="995">
        <v>31</v>
      </c>
      <c r="AP75" s="995">
        <v>17</v>
      </c>
      <c r="AQ75" s="995">
        <v>22</v>
      </c>
      <c r="AR75" s="849"/>
      <c r="AS75" s="849"/>
      <c r="AT75" s="849"/>
      <c r="AU75" s="849"/>
      <c r="AV75" s="849"/>
      <c r="AW75" s="849"/>
      <c r="AX75" s="854"/>
      <c r="AY75" s="881" t="s">
        <v>104</v>
      </c>
      <c r="AZ75" s="1015">
        <v>132</v>
      </c>
      <c r="BA75" s="1015">
        <v>157</v>
      </c>
      <c r="BB75" s="1025">
        <v>86</v>
      </c>
      <c r="BC75" s="1015">
        <v>111</v>
      </c>
      <c r="BD75" s="854"/>
      <c r="BE75" s="881" t="s">
        <v>309</v>
      </c>
      <c r="BF75" s="994">
        <v>139</v>
      </c>
      <c r="BG75" s="846">
        <v>158</v>
      </c>
      <c r="BH75" s="994">
        <v>106</v>
      </c>
      <c r="BI75" s="994">
        <v>125</v>
      </c>
      <c r="BJ75" s="854"/>
      <c r="BK75" s="881" t="s">
        <v>310</v>
      </c>
      <c r="BL75" s="994">
        <v>57</v>
      </c>
      <c r="BM75" s="994">
        <v>65</v>
      </c>
      <c r="BN75" s="994">
        <v>43</v>
      </c>
      <c r="BO75" s="994">
        <v>51</v>
      </c>
      <c r="BP75" s="849"/>
      <c r="BQ75" s="847"/>
      <c r="BR75" s="847"/>
      <c r="BS75" s="847"/>
      <c r="BT75" s="847"/>
      <c r="BU75" s="847"/>
      <c r="BV75" s="849"/>
      <c r="BW75" s="871" t="s">
        <v>311</v>
      </c>
      <c r="BX75" s="1015">
        <v>156</v>
      </c>
      <c r="BY75" s="1021">
        <v>174</v>
      </c>
      <c r="BZ75" s="1028">
        <v>126</v>
      </c>
      <c r="CA75" s="1034">
        <v>144</v>
      </c>
      <c r="CB75" s="846"/>
      <c r="CC75" s="847"/>
      <c r="CD75" s="847"/>
      <c r="CE75" s="847"/>
      <c r="CF75" s="847"/>
      <c r="CG75" s="847"/>
    </row>
    <row r="76" spans="2:85" ht="12.75" customHeight="1">
      <c r="B76" s="851"/>
      <c r="C76" s="846"/>
      <c r="D76" s="846"/>
      <c r="E76" s="846"/>
      <c r="F76" s="846"/>
      <c r="G76" s="853"/>
      <c r="H76" s="864" t="s">
        <v>502</v>
      </c>
      <c r="I76" s="994">
        <v>86</v>
      </c>
      <c r="J76" s="846">
        <v>102</v>
      </c>
      <c r="K76" s="994">
        <v>56</v>
      </c>
      <c r="L76" s="994">
        <v>73</v>
      </c>
      <c r="M76" s="855"/>
      <c r="N76" s="863" t="s">
        <v>1119</v>
      </c>
      <c r="O76" s="994">
        <v>60</v>
      </c>
      <c r="P76" s="846">
        <v>67</v>
      </c>
      <c r="Q76" s="994">
        <v>46</v>
      </c>
      <c r="R76" s="1004">
        <v>54</v>
      </c>
      <c r="S76" s="847"/>
      <c r="T76" s="863" t="s">
        <v>2553</v>
      </c>
      <c r="U76" s="994">
        <v>106</v>
      </c>
      <c r="V76" s="846">
        <v>129</v>
      </c>
      <c r="W76" s="994">
        <v>66</v>
      </c>
      <c r="X76" s="1004">
        <v>88</v>
      </c>
      <c r="Y76" s="847"/>
      <c r="Z76" s="846"/>
      <c r="AA76" s="846"/>
      <c r="AB76" s="846"/>
      <c r="AC76" s="846"/>
      <c r="AD76" s="846"/>
      <c r="AE76" s="854"/>
      <c r="AF76" s="858" t="s">
        <v>2075</v>
      </c>
      <c r="AG76" s="994">
        <v>71</v>
      </c>
      <c r="AH76" s="846">
        <v>81</v>
      </c>
      <c r="AI76" s="994">
        <v>52</v>
      </c>
      <c r="AJ76" s="1004">
        <v>62</v>
      </c>
      <c r="AK76" s="847"/>
      <c r="AL76" s="847"/>
      <c r="AM76" s="846"/>
      <c r="AN76" s="846"/>
      <c r="AO76" s="846"/>
      <c r="AP76" s="846"/>
      <c r="AQ76" s="846"/>
      <c r="AR76" s="849"/>
      <c r="AS76" s="849"/>
      <c r="AT76" s="849"/>
      <c r="AU76" s="849"/>
      <c r="AV76" s="849"/>
      <c r="AW76" s="849"/>
      <c r="AX76" s="854"/>
      <c r="AY76" s="881" t="s">
        <v>105</v>
      </c>
      <c r="AZ76" s="1015">
        <v>121</v>
      </c>
      <c r="BA76" s="1015">
        <v>145</v>
      </c>
      <c r="BB76" s="1025">
        <v>79</v>
      </c>
      <c r="BC76" s="1015">
        <v>103</v>
      </c>
      <c r="BD76" s="854"/>
      <c r="BE76" s="881" t="s">
        <v>312</v>
      </c>
      <c r="BF76" s="994">
        <v>129</v>
      </c>
      <c r="BG76" s="846">
        <v>145</v>
      </c>
      <c r="BH76" s="994">
        <v>98</v>
      </c>
      <c r="BI76" s="994">
        <v>115</v>
      </c>
      <c r="BJ76" s="854"/>
      <c r="BK76" s="881" t="s">
        <v>313</v>
      </c>
      <c r="BL76" s="994">
        <v>53</v>
      </c>
      <c r="BM76" s="994">
        <v>61</v>
      </c>
      <c r="BN76" s="994">
        <v>40</v>
      </c>
      <c r="BO76" s="994">
        <v>48</v>
      </c>
      <c r="BP76" s="849"/>
      <c r="BQ76" s="847"/>
      <c r="BR76" s="847"/>
      <c r="BS76" s="847"/>
      <c r="BT76" s="847"/>
      <c r="BU76" s="847"/>
      <c r="BV76" s="849"/>
      <c r="BW76" s="856" t="s">
        <v>314</v>
      </c>
      <c r="BX76" s="1015">
        <v>143</v>
      </c>
      <c r="BY76" s="1021">
        <v>161</v>
      </c>
      <c r="BZ76" s="1028">
        <v>113</v>
      </c>
      <c r="CA76" s="1034">
        <v>131</v>
      </c>
      <c r="CB76" s="846"/>
      <c r="CC76" s="847"/>
      <c r="CD76" s="847"/>
      <c r="CE76" s="847"/>
      <c r="CF76" s="847"/>
      <c r="CG76" s="847"/>
    </row>
    <row r="77" spans="2:85" ht="12.75" customHeight="1">
      <c r="B77" s="851"/>
      <c r="C77" s="846"/>
      <c r="D77" s="846"/>
      <c r="E77" s="846"/>
      <c r="F77" s="846"/>
      <c r="G77" s="853"/>
      <c r="H77" s="864" t="s">
        <v>503</v>
      </c>
      <c r="I77" s="994">
        <v>51</v>
      </c>
      <c r="J77" s="846">
        <v>61</v>
      </c>
      <c r="K77" s="994">
        <v>34</v>
      </c>
      <c r="L77" s="994">
        <v>44</v>
      </c>
      <c r="M77" s="843"/>
      <c r="N77" s="863" t="s">
        <v>1020</v>
      </c>
      <c r="O77" s="994">
        <v>51</v>
      </c>
      <c r="P77" s="846">
        <v>58</v>
      </c>
      <c r="Q77" s="994">
        <v>40</v>
      </c>
      <c r="R77" s="1004">
        <v>46</v>
      </c>
      <c r="S77" s="847"/>
      <c r="T77" s="863" t="s">
        <v>2554</v>
      </c>
      <c r="U77" s="994">
        <v>94</v>
      </c>
      <c r="V77" s="846">
        <v>113</v>
      </c>
      <c r="W77" s="994">
        <v>58</v>
      </c>
      <c r="X77" s="1004">
        <v>78</v>
      </c>
      <c r="Y77" s="847"/>
      <c r="Z77" s="846"/>
      <c r="AA77" s="846"/>
      <c r="AB77" s="846"/>
      <c r="AC77" s="846"/>
      <c r="AD77" s="846"/>
      <c r="AE77" s="854"/>
      <c r="AF77" s="858" t="s">
        <v>2076</v>
      </c>
      <c r="AG77" s="994">
        <v>130</v>
      </c>
      <c r="AH77" s="846">
        <v>145</v>
      </c>
      <c r="AI77" s="994">
        <v>101</v>
      </c>
      <c r="AJ77" s="1004">
        <v>117</v>
      </c>
      <c r="AK77" s="847"/>
      <c r="AL77" s="847"/>
      <c r="AM77" s="846"/>
      <c r="AN77" s="846"/>
      <c r="AO77" s="846"/>
      <c r="AP77" s="846"/>
      <c r="AQ77" s="846"/>
      <c r="AR77" s="849"/>
      <c r="AS77" s="849"/>
      <c r="AT77" s="849"/>
      <c r="AU77" s="849"/>
      <c r="AV77" s="849"/>
      <c r="AW77" s="849"/>
      <c r="AX77" s="854"/>
      <c r="AY77" s="881" t="s">
        <v>315</v>
      </c>
      <c r="AZ77" s="994">
        <v>120</v>
      </c>
      <c r="BA77" s="994">
        <v>145</v>
      </c>
      <c r="BB77" s="846">
        <v>75</v>
      </c>
      <c r="BC77" s="994">
        <v>99</v>
      </c>
      <c r="BD77" s="854"/>
      <c r="BE77" s="881" t="s">
        <v>316</v>
      </c>
      <c r="BF77" s="994">
        <v>119</v>
      </c>
      <c r="BG77" s="846">
        <v>135</v>
      </c>
      <c r="BH77" s="994">
        <v>91</v>
      </c>
      <c r="BI77" s="994">
        <v>107</v>
      </c>
      <c r="BJ77" s="854"/>
      <c r="BK77" s="881" t="s">
        <v>317</v>
      </c>
      <c r="BL77" s="994">
        <v>49</v>
      </c>
      <c r="BM77" s="994">
        <v>56</v>
      </c>
      <c r="BN77" s="994">
        <v>37</v>
      </c>
      <c r="BO77" s="994">
        <v>44</v>
      </c>
      <c r="BP77" s="849"/>
      <c r="BQ77" s="847"/>
      <c r="BR77" s="847"/>
      <c r="BS77" s="847"/>
      <c r="BT77" s="847"/>
      <c r="BU77" s="847"/>
      <c r="BV77" s="849"/>
      <c r="BW77" s="856" t="s">
        <v>139</v>
      </c>
      <c r="BX77" s="1015">
        <v>122</v>
      </c>
      <c r="BY77" s="1021">
        <v>139</v>
      </c>
      <c r="BZ77" s="1028">
        <v>96</v>
      </c>
      <c r="CA77" s="1034">
        <v>113</v>
      </c>
      <c r="CB77" s="846"/>
      <c r="CC77" s="847"/>
      <c r="CD77" s="847"/>
      <c r="CE77" s="847"/>
      <c r="CF77" s="847"/>
      <c r="CG77" s="847"/>
    </row>
    <row r="78" spans="2:85" ht="12.75" customHeight="1">
      <c r="B78" s="851"/>
      <c r="C78" s="846"/>
      <c r="D78" s="846"/>
      <c r="E78" s="846"/>
      <c r="F78" s="846"/>
      <c r="G78" s="853"/>
      <c r="H78" s="864" t="s">
        <v>504</v>
      </c>
      <c r="I78" s="997">
        <v>135</v>
      </c>
      <c r="J78" s="998">
        <v>161</v>
      </c>
      <c r="K78" s="997">
        <v>90</v>
      </c>
      <c r="L78" s="997">
        <v>115</v>
      </c>
      <c r="M78" s="843"/>
      <c r="N78" s="863" t="s">
        <v>1021</v>
      </c>
      <c r="O78" s="994">
        <v>46</v>
      </c>
      <c r="P78" s="846">
        <v>52</v>
      </c>
      <c r="Q78" s="994">
        <v>36</v>
      </c>
      <c r="R78" s="1004">
        <v>42</v>
      </c>
      <c r="S78" s="847"/>
      <c r="T78" s="863" t="s">
        <v>2555</v>
      </c>
      <c r="U78" s="994">
        <v>80</v>
      </c>
      <c r="V78" s="846">
        <v>97</v>
      </c>
      <c r="W78" s="994">
        <v>50</v>
      </c>
      <c r="X78" s="1004">
        <v>67</v>
      </c>
      <c r="Y78" s="847"/>
      <c r="Z78" s="849"/>
      <c r="AA78" s="849"/>
      <c r="AB78" s="849"/>
      <c r="AC78" s="849"/>
      <c r="AD78" s="849"/>
      <c r="AE78" s="854"/>
      <c r="AF78" s="858" t="s">
        <v>2077</v>
      </c>
      <c r="AG78" s="994">
        <v>116</v>
      </c>
      <c r="AH78" s="846">
        <v>131</v>
      </c>
      <c r="AI78" s="994">
        <v>91</v>
      </c>
      <c r="AJ78" s="1004">
        <v>105</v>
      </c>
      <c r="AK78" s="849"/>
      <c r="AL78" s="849"/>
      <c r="AM78" s="1338" t="s">
        <v>140</v>
      </c>
      <c r="AN78" s="860"/>
      <c r="AO78" s="860"/>
      <c r="AP78" s="860"/>
      <c r="AQ78" s="860"/>
      <c r="AR78" s="849"/>
      <c r="AS78" s="847"/>
      <c r="AT78" s="847"/>
      <c r="AU78" s="847"/>
      <c r="AV78" s="847"/>
      <c r="AW78" s="847"/>
      <c r="AX78" s="854"/>
      <c r="AY78" s="881" t="s">
        <v>141</v>
      </c>
      <c r="AZ78" s="994">
        <v>110</v>
      </c>
      <c r="BA78" s="994">
        <v>132</v>
      </c>
      <c r="BB78" s="846">
        <v>68</v>
      </c>
      <c r="BC78" s="994">
        <v>91</v>
      </c>
      <c r="BD78" s="854"/>
      <c r="BE78" s="881" t="s">
        <v>142</v>
      </c>
      <c r="BF78" s="994">
        <v>110</v>
      </c>
      <c r="BG78" s="846">
        <v>124</v>
      </c>
      <c r="BH78" s="994">
        <v>84</v>
      </c>
      <c r="BI78" s="994">
        <v>99</v>
      </c>
      <c r="BJ78" s="854"/>
      <c r="BK78" s="881" t="s">
        <v>143</v>
      </c>
      <c r="BL78" s="994">
        <v>45</v>
      </c>
      <c r="BM78" s="994">
        <v>51</v>
      </c>
      <c r="BN78" s="994">
        <v>34</v>
      </c>
      <c r="BO78" s="994">
        <v>40</v>
      </c>
      <c r="BP78" s="849"/>
      <c r="BQ78" s="847"/>
      <c r="BR78" s="847"/>
      <c r="BS78" s="847"/>
      <c r="BT78" s="847"/>
      <c r="BU78" s="847"/>
      <c r="BV78" s="849"/>
      <c r="BW78" s="856" t="s">
        <v>144</v>
      </c>
      <c r="BX78" s="1015">
        <v>100</v>
      </c>
      <c r="BY78" s="1021">
        <v>114</v>
      </c>
      <c r="BZ78" s="1028">
        <v>79</v>
      </c>
      <c r="CA78" s="1034">
        <v>93</v>
      </c>
      <c r="CB78" s="846"/>
      <c r="CC78" s="847"/>
      <c r="CD78" s="847"/>
      <c r="CE78" s="847"/>
      <c r="CF78" s="847"/>
      <c r="CG78" s="847"/>
    </row>
    <row r="79" spans="2:85" ht="12.75" customHeight="1">
      <c r="B79" s="851"/>
      <c r="C79" s="846"/>
      <c r="D79" s="846"/>
      <c r="E79" s="846"/>
      <c r="F79" s="846"/>
      <c r="G79" s="853"/>
      <c r="H79" s="864" t="s">
        <v>505</v>
      </c>
      <c r="I79" s="994">
        <v>101</v>
      </c>
      <c r="J79" s="846">
        <v>120</v>
      </c>
      <c r="K79" s="994">
        <v>68</v>
      </c>
      <c r="L79" s="994">
        <v>87</v>
      </c>
      <c r="M79" s="843"/>
      <c r="N79" s="863" t="s">
        <v>2187</v>
      </c>
      <c r="O79" s="994">
        <v>45</v>
      </c>
      <c r="P79" s="846">
        <v>51</v>
      </c>
      <c r="Q79" s="994">
        <v>35</v>
      </c>
      <c r="R79" s="1004">
        <v>41</v>
      </c>
      <c r="S79" s="847"/>
      <c r="T79" s="863" t="s">
        <v>2556</v>
      </c>
      <c r="U79" s="994">
        <v>67</v>
      </c>
      <c r="V79" s="846">
        <v>81</v>
      </c>
      <c r="W79" s="994">
        <v>42</v>
      </c>
      <c r="X79" s="1004">
        <v>56</v>
      </c>
      <c r="Y79" s="847"/>
      <c r="Z79" s="849"/>
      <c r="AA79" s="849"/>
      <c r="AB79" s="849"/>
      <c r="AC79" s="849"/>
      <c r="AD79" s="849"/>
      <c r="AE79" s="854"/>
      <c r="AF79" s="858" t="s">
        <v>2078</v>
      </c>
      <c r="AG79" s="994">
        <v>107</v>
      </c>
      <c r="AH79" s="846">
        <v>121</v>
      </c>
      <c r="AI79" s="994">
        <v>84</v>
      </c>
      <c r="AJ79" s="1004">
        <v>97</v>
      </c>
      <c r="AK79" s="849"/>
      <c r="AL79" s="849"/>
      <c r="AM79" s="1339"/>
      <c r="AN79" s="861"/>
      <c r="AO79" s="861"/>
      <c r="AP79" s="861"/>
      <c r="AQ79" s="861"/>
      <c r="AR79" s="849"/>
      <c r="AS79" s="847"/>
      <c r="AT79" s="847"/>
      <c r="AU79" s="847"/>
      <c r="AV79" s="847"/>
      <c r="AW79" s="847"/>
      <c r="AX79" s="854"/>
      <c r="AY79" s="881" t="s">
        <v>145</v>
      </c>
      <c r="AZ79" s="994">
        <v>100</v>
      </c>
      <c r="BA79" s="994">
        <v>121</v>
      </c>
      <c r="BB79" s="846">
        <v>62</v>
      </c>
      <c r="BC79" s="994">
        <v>83</v>
      </c>
      <c r="BD79" s="854"/>
      <c r="BE79" s="881" t="s">
        <v>146</v>
      </c>
      <c r="BF79" s="994">
        <v>120</v>
      </c>
      <c r="BG79" s="846">
        <v>139</v>
      </c>
      <c r="BH79" s="994">
        <v>84</v>
      </c>
      <c r="BI79" s="994">
        <v>103</v>
      </c>
      <c r="BJ79" s="854"/>
      <c r="BK79" s="881" t="s">
        <v>147</v>
      </c>
      <c r="BL79" s="994">
        <v>42</v>
      </c>
      <c r="BM79" s="994">
        <v>47</v>
      </c>
      <c r="BN79" s="994">
        <v>31</v>
      </c>
      <c r="BO79" s="994">
        <v>37</v>
      </c>
      <c r="BP79" s="849"/>
      <c r="BQ79" s="847"/>
      <c r="BR79" s="847"/>
      <c r="BS79" s="847"/>
      <c r="BT79" s="847"/>
      <c r="BU79" s="847"/>
      <c r="BV79" s="849"/>
      <c r="BW79" s="856" t="s">
        <v>148</v>
      </c>
      <c r="BX79" s="1018">
        <v>354</v>
      </c>
      <c r="BY79" s="1019">
        <v>373</v>
      </c>
      <c r="BZ79" s="1030">
        <v>322</v>
      </c>
      <c r="CA79" s="1027">
        <v>341</v>
      </c>
      <c r="CB79" s="846"/>
      <c r="CC79" s="847"/>
      <c r="CD79" s="847"/>
      <c r="CE79" s="847"/>
      <c r="CF79" s="847"/>
      <c r="CG79" s="847"/>
    </row>
    <row r="80" spans="2:85" ht="12.75">
      <c r="B80" s="851"/>
      <c r="C80" s="846"/>
      <c r="D80" s="846"/>
      <c r="E80" s="846"/>
      <c r="F80" s="846"/>
      <c r="G80" s="853"/>
      <c r="H80" s="864" t="s">
        <v>506</v>
      </c>
      <c r="I80" s="994">
        <v>82</v>
      </c>
      <c r="J80" s="846">
        <v>97</v>
      </c>
      <c r="K80" s="994">
        <v>56</v>
      </c>
      <c r="L80" s="994">
        <v>71</v>
      </c>
      <c r="M80" s="855"/>
      <c r="N80" s="863" t="s">
        <v>1022</v>
      </c>
      <c r="O80" s="994">
        <v>42</v>
      </c>
      <c r="P80" s="846">
        <v>48</v>
      </c>
      <c r="Q80" s="994">
        <v>33</v>
      </c>
      <c r="R80" s="1004">
        <v>39</v>
      </c>
      <c r="S80" s="847"/>
      <c r="T80" s="863" t="s">
        <v>2557</v>
      </c>
      <c r="U80" s="994">
        <v>65</v>
      </c>
      <c r="V80" s="846">
        <v>79</v>
      </c>
      <c r="W80" s="994">
        <v>41</v>
      </c>
      <c r="X80" s="1004">
        <v>55</v>
      </c>
      <c r="Y80" s="847"/>
      <c r="Z80" s="849"/>
      <c r="AA80" s="849"/>
      <c r="AB80" s="849"/>
      <c r="AC80" s="849"/>
      <c r="AD80" s="849"/>
      <c r="AE80" s="854"/>
      <c r="AF80" s="858" t="s">
        <v>2079</v>
      </c>
      <c r="AG80" s="995">
        <v>97</v>
      </c>
      <c r="AH80" s="996">
        <v>109</v>
      </c>
      <c r="AI80" s="995">
        <v>76</v>
      </c>
      <c r="AJ80" s="1005">
        <v>88</v>
      </c>
      <c r="AK80" s="849"/>
      <c r="AL80" s="849"/>
      <c r="AM80" s="1339"/>
      <c r="AN80" s="861"/>
      <c r="AO80" s="861"/>
      <c r="AP80" s="861"/>
      <c r="AQ80" s="861"/>
      <c r="AR80" s="849"/>
      <c r="AS80" s="847"/>
      <c r="AT80" s="847"/>
      <c r="AU80" s="847"/>
      <c r="AV80" s="847"/>
      <c r="AW80" s="847"/>
      <c r="AX80" s="854"/>
      <c r="AY80" s="881" t="s">
        <v>149</v>
      </c>
      <c r="AZ80" s="994">
        <v>91</v>
      </c>
      <c r="BA80" s="994">
        <v>110</v>
      </c>
      <c r="BB80" s="846">
        <v>57</v>
      </c>
      <c r="BC80" s="994">
        <v>76</v>
      </c>
      <c r="BD80" s="854"/>
      <c r="BE80" s="881" t="s">
        <v>150</v>
      </c>
      <c r="BF80" s="994">
        <v>106</v>
      </c>
      <c r="BG80" s="846">
        <v>124</v>
      </c>
      <c r="BH80" s="994">
        <v>74</v>
      </c>
      <c r="BI80" s="994">
        <v>92</v>
      </c>
      <c r="BJ80" s="854"/>
      <c r="BK80" s="881" t="s">
        <v>151</v>
      </c>
      <c r="BL80" s="994">
        <v>38</v>
      </c>
      <c r="BM80" s="994">
        <v>43</v>
      </c>
      <c r="BN80" s="994">
        <v>29</v>
      </c>
      <c r="BO80" s="994">
        <v>34</v>
      </c>
      <c r="BP80" s="849"/>
      <c r="BQ80" s="847"/>
      <c r="BR80" s="847"/>
      <c r="BS80" s="847"/>
      <c r="BT80" s="847"/>
      <c r="BU80" s="847"/>
      <c r="BV80" s="849"/>
      <c r="BW80" s="856" t="s">
        <v>152</v>
      </c>
      <c r="BX80" s="1014">
        <v>149</v>
      </c>
      <c r="BY80" s="1015">
        <v>165</v>
      </c>
      <c r="BZ80" s="1031">
        <v>121</v>
      </c>
      <c r="CA80" s="1028">
        <v>137</v>
      </c>
      <c r="CB80" s="845"/>
      <c r="CC80" s="847"/>
      <c r="CD80" s="847"/>
      <c r="CE80" s="847"/>
      <c r="CF80" s="847"/>
      <c r="CG80" s="847"/>
    </row>
    <row r="81" spans="2:85" ht="12.75">
      <c r="B81" s="845"/>
      <c r="C81" s="849"/>
      <c r="D81" s="849"/>
      <c r="E81" s="849"/>
      <c r="F81" s="849"/>
      <c r="G81" s="853"/>
      <c r="H81" s="864" t="s">
        <v>507</v>
      </c>
      <c r="I81" s="995">
        <v>52</v>
      </c>
      <c r="J81" s="996">
        <v>62</v>
      </c>
      <c r="K81" s="995">
        <v>36</v>
      </c>
      <c r="L81" s="995">
        <v>45</v>
      </c>
      <c r="M81" s="843"/>
      <c r="N81" s="863" t="s">
        <v>2188</v>
      </c>
      <c r="O81" s="994">
        <v>39</v>
      </c>
      <c r="P81" s="846">
        <v>44</v>
      </c>
      <c r="Q81" s="994">
        <v>31</v>
      </c>
      <c r="R81" s="1004">
        <v>36</v>
      </c>
      <c r="S81" s="847"/>
      <c r="T81" s="863" t="s">
        <v>2558</v>
      </c>
      <c r="U81" s="994">
        <v>55</v>
      </c>
      <c r="V81" s="846">
        <v>67</v>
      </c>
      <c r="W81" s="994">
        <v>35</v>
      </c>
      <c r="X81" s="1004">
        <v>47</v>
      </c>
      <c r="Y81" s="849"/>
      <c r="Z81" s="849"/>
      <c r="AA81" s="849"/>
      <c r="AB81" s="849"/>
      <c r="AC81" s="849"/>
      <c r="AD81" s="849"/>
      <c r="AE81" s="854"/>
      <c r="AF81" s="858" t="s">
        <v>153</v>
      </c>
      <c r="AG81" s="994">
        <v>131</v>
      </c>
      <c r="AH81" s="846">
        <v>147</v>
      </c>
      <c r="AI81" s="994">
        <v>103</v>
      </c>
      <c r="AJ81" s="1004">
        <v>119</v>
      </c>
      <c r="AK81" s="849"/>
      <c r="AL81" s="849"/>
      <c r="AM81" s="1339"/>
      <c r="AN81" s="861"/>
      <c r="AO81" s="861"/>
      <c r="AP81" s="861"/>
      <c r="AQ81" s="861"/>
      <c r="AR81" s="849"/>
      <c r="AS81" s="847"/>
      <c r="AT81" s="847"/>
      <c r="AU81" s="847"/>
      <c r="AV81" s="847"/>
      <c r="AW81" s="847"/>
      <c r="AX81" s="854"/>
      <c r="AY81" s="881" t="s">
        <v>154</v>
      </c>
      <c r="AZ81" s="994">
        <v>83</v>
      </c>
      <c r="BA81" s="994">
        <v>100</v>
      </c>
      <c r="BB81" s="846">
        <v>52</v>
      </c>
      <c r="BC81" s="994">
        <v>69</v>
      </c>
      <c r="BD81" s="854"/>
      <c r="BE81" s="881" t="s">
        <v>155</v>
      </c>
      <c r="BF81" s="994">
        <v>95</v>
      </c>
      <c r="BG81" s="846">
        <v>110</v>
      </c>
      <c r="BH81" s="994">
        <v>67</v>
      </c>
      <c r="BI81" s="994">
        <v>82</v>
      </c>
      <c r="BJ81" s="854"/>
      <c r="BK81" s="881" t="s">
        <v>156</v>
      </c>
      <c r="BL81" s="994">
        <v>32</v>
      </c>
      <c r="BM81" s="994">
        <v>36</v>
      </c>
      <c r="BN81" s="994">
        <v>24</v>
      </c>
      <c r="BO81" s="994">
        <v>29</v>
      </c>
      <c r="BP81" s="849"/>
      <c r="BQ81" s="847"/>
      <c r="BR81" s="847"/>
      <c r="BS81" s="847"/>
      <c r="BT81" s="847"/>
      <c r="BU81" s="847"/>
      <c r="BV81" s="849"/>
      <c r="BW81" s="856" t="s">
        <v>157</v>
      </c>
      <c r="BX81" s="1014">
        <v>131</v>
      </c>
      <c r="BY81" s="1015">
        <v>145</v>
      </c>
      <c r="BZ81" s="1031">
        <v>107</v>
      </c>
      <c r="CA81" s="1028">
        <v>121</v>
      </c>
      <c r="CB81" s="845"/>
      <c r="CC81" s="847"/>
      <c r="CD81" s="847"/>
      <c r="CE81" s="847"/>
      <c r="CF81" s="847"/>
      <c r="CG81" s="847"/>
    </row>
    <row r="82" spans="2:85" ht="12.75" customHeight="1">
      <c r="B82" s="1338" t="s">
        <v>158</v>
      </c>
      <c r="C82" s="860"/>
      <c r="D82" s="860"/>
      <c r="E82" s="860"/>
      <c r="F82" s="860"/>
      <c r="G82" s="853"/>
      <c r="H82" s="864" t="s">
        <v>508</v>
      </c>
      <c r="I82" s="994">
        <v>133</v>
      </c>
      <c r="J82" s="846">
        <v>156</v>
      </c>
      <c r="K82" s="994">
        <v>91</v>
      </c>
      <c r="L82" s="994">
        <v>114</v>
      </c>
      <c r="M82" s="855"/>
      <c r="N82" s="863" t="s">
        <v>2189</v>
      </c>
      <c r="O82" s="994">
        <v>34</v>
      </c>
      <c r="P82" s="846">
        <v>39</v>
      </c>
      <c r="Q82" s="994">
        <v>27</v>
      </c>
      <c r="R82" s="1004">
        <v>31</v>
      </c>
      <c r="S82" s="847"/>
      <c r="T82" s="863" t="s">
        <v>2559</v>
      </c>
      <c r="U82" s="997">
        <v>128</v>
      </c>
      <c r="V82" s="998">
        <v>155</v>
      </c>
      <c r="W82" s="997">
        <v>81</v>
      </c>
      <c r="X82" s="1003">
        <v>108</v>
      </c>
      <c r="Y82" s="849"/>
      <c r="Z82" s="849"/>
      <c r="AA82" s="849"/>
      <c r="AB82" s="849"/>
      <c r="AC82" s="849"/>
      <c r="AD82" s="849"/>
      <c r="AE82" s="854"/>
      <c r="AF82" s="858" t="s">
        <v>2080</v>
      </c>
      <c r="AG82" s="994">
        <v>120</v>
      </c>
      <c r="AH82" s="846">
        <v>134</v>
      </c>
      <c r="AI82" s="994">
        <v>95</v>
      </c>
      <c r="AJ82" s="1004">
        <v>109</v>
      </c>
      <c r="AK82" s="849"/>
      <c r="AL82" s="849"/>
      <c r="AM82" s="1340"/>
      <c r="AN82" s="848"/>
      <c r="AO82" s="848"/>
      <c r="AP82" s="848"/>
      <c r="AQ82" s="848"/>
      <c r="AR82" s="849"/>
      <c r="AS82" s="847"/>
      <c r="AT82" s="847"/>
      <c r="AU82" s="847"/>
      <c r="AV82" s="847"/>
      <c r="AW82" s="847"/>
      <c r="AX82" s="854"/>
      <c r="AY82" s="881" t="s">
        <v>159</v>
      </c>
      <c r="AZ82" s="994">
        <v>76</v>
      </c>
      <c r="BA82" s="994">
        <v>92</v>
      </c>
      <c r="BB82" s="846">
        <v>48</v>
      </c>
      <c r="BC82" s="994">
        <v>64</v>
      </c>
      <c r="BD82" s="854"/>
      <c r="BE82" s="881" t="s">
        <v>160</v>
      </c>
      <c r="BF82" s="994">
        <v>87</v>
      </c>
      <c r="BG82" s="846">
        <v>102</v>
      </c>
      <c r="BH82" s="994">
        <v>62</v>
      </c>
      <c r="BI82" s="994">
        <v>76</v>
      </c>
      <c r="BJ82" s="854"/>
      <c r="BK82" s="881" t="s">
        <v>161</v>
      </c>
      <c r="BL82" s="994">
        <v>26</v>
      </c>
      <c r="BM82" s="994">
        <v>30</v>
      </c>
      <c r="BN82" s="994">
        <v>20</v>
      </c>
      <c r="BO82" s="994">
        <v>24</v>
      </c>
      <c r="BP82" s="849"/>
      <c r="BQ82" s="847"/>
      <c r="BR82" s="847"/>
      <c r="BS82" s="847"/>
      <c r="BT82" s="847"/>
      <c r="BU82" s="847"/>
      <c r="BV82" s="849"/>
      <c r="BW82" s="856" t="s">
        <v>162</v>
      </c>
      <c r="BX82" s="1014">
        <v>114</v>
      </c>
      <c r="BY82" s="1015">
        <v>127</v>
      </c>
      <c r="BZ82" s="1031">
        <v>93</v>
      </c>
      <c r="CA82" s="1028">
        <v>106</v>
      </c>
      <c r="CB82" s="845"/>
      <c r="CC82" s="847"/>
      <c r="CD82" s="847"/>
      <c r="CE82" s="847"/>
      <c r="CF82" s="847"/>
      <c r="CG82" s="847"/>
    </row>
    <row r="83" spans="2:85" ht="12.75" customHeight="1">
      <c r="B83" s="1339"/>
      <c r="C83" s="861"/>
      <c r="D83" s="861"/>
      <c r="E83" s="861"/>
      <c r="F83" s="861"/>
      <c r="G83" s="853"/>
      <c r="H83" s="864" t="s">
        <v>509</v>
      </c>
      <c r="I83" s="994">
        <v>96</v>
      </c>
      <c r="J83" s="846">
        <v>113</v>
      </c>
      <c r="K83" s="994">
        <v>66</v>
      </c>
      <c r="L83" s="994">
        <v>83</v>
      </c>
      <c r="M83" s="855"/>
      <c r="N83" s="863" t="s">
        <v>2190</v>
      </c>
      <c r="O83" s="994">
        <v>29</v>
      </c>
      <c r="P83" s="846">
        <v>33</v>
      </c>
      <c r="Q83" s="994">
        <v>23</v>
      </c>
      <c r="R83" s="1004">
        <v>27</v>
      </c>
      <c r="S83" s="847"/>
      <c r="T83" s="863" t="s">
        <v>2560</v>
      </c>
      <c r="U83" s="994">
        <v>111</v>
      </c>
      <c r="V83" s="846">
        <v>135</v>
      </c>
      <c r="W83" s="994">
        <v>70</v>
      </c>
      <c r="X83" s="1004">
        <v>94</v>
      </c>
      <c r="Y83" s="849"/>
      <c r="Z83" s="849"/>
      <c r="AA83" s="849"/>
      <c r="AB83" s="849"/>
      <c r="AC83" s="849"/>
      <c r="AD83" s="849"/>
      <c r="AE83" s="854"/>
      <c r="AF83" s="858" t="s">
        <v>2081</v>
      </c>
      <c r="AG83" s="994">
        <v>103</v>
      </c>
      <c r="AH83" s="846">
        <v>115</v>
      </c>
      <c r="AI83" s="994">
        <v>81</v>
      </c>
      <c r="AJ83" s="1004">
        <v>93</v>
      </c>
      <c r="AK83" s="849"/>
      <c r="AL83" s="849"/>
      <c r="AM83" s="851"/>
      <c r="AN83" s="845"/>
      <c r="AO83" s="845"/>
      <c r="AP83" s="845"/>
      <c r="AQ83" s="845"/>
      <c r="AR83" s="849"/>
      <c r="AS83" s="847"/>
      <c r="AT83" s="847"/>
      <c r="AU83" s="847"/>
      <c r="AV83" s="847"/>
      <c r="AW83" s="847"/>
      <c r="AX83" s="854"/>
      <c r="AY83" s="881" t="s">
        <v>163</v>
      </c>
      <c r="AZ83" s="994">
        <v>68</v>
      </c>
      <c r="BA83" s="994">
        <v>82</v>
      </c>
      <c r="BB83" s="846">
        <v>43</v>
      </c>
      <c r="BC83" s="994">
        <v>57</v>
      </c>
      <c r="BD83" s="854"/>
      <c r="BE83" s="881" t="s">
        <v>164</v>
      </c>
      <c r="BF83" s="994">
        <v>78</v>
      </c>
      <c r="BG83" s="846">
        <v>91</v>
      </c>
      <c r="BH83" s="994">
        <v>55</v>
      </c>
      <c r="BI83" s="994">
        <v>68</v>
      </c>
      <c r="BJ83" s="854"/>
      <c r="BK83" s="881" t="s">
        <v>165</v>
      </c>
      <c r="BL83" s="997">
        <v>97</v>
      </c>
      <c r="BM83" s="997">
        <v>108</v>
      </c>
      <c r="BN83" s="997">
        <v>79</v>
      </c>
      <c r="BO83" s="997">
        <v>90</v>
      </c>
      <c r="BP83" s="849"/>
      <c r="BQ83" s="847"/>
      <c r="BR83" s="847"/>
      <c r="BS83" s="847"/>
      <c r="BT83" s="847"/>
      <c r="BU83" s="847"/>
      <c r="BV83" s="849"/>
      <c r="BW83" s="856" t="s">
        <v>166</v>
      </c>
      <c r="BX83" s="1014">
        <v>102</v>
      </c>
      <c r="BY83" s="1015">
        <v>114</v>
      </c>
      <c r="BZ83" s="1031">
        <v>83</v>
      </c>
      <c r="CA83" s="1028">
        <v>95</v>
      </c>
      <c r="CB83" s="845"/>
      <c r="CC83" s="847"/>
      <c r="CD83" s="847"/>
      <c r="CE83" s="847"/>
      <c r="CF83" s="847"/>
      <c r="CG83" s="847"/>
    </row>
    <row r="84" spans="2:85" ht="12.75" customHeight="1">
      <c r="B84" s="1339"/>
      <c r="C84" s="861"/>
      <c r="D84" s="861"/>
      <c r="E84" s="861"/>
      <c r="F84" s="861"/>
      <c r="G84" s="853"/>
      <c r="H84" s="864" t="s">
        <v>510</v>
      </c>
      <c r="I84" s="994">
        <v>79</v>
      </c>
      <c r="J84" s="846">
        <v>93</v>
      </c>
      <c r="K84" s="994">
        <v>55</v>
      </c>
      <c r="L84" s="994">
        <v>69</v>
      </c>
      <c r="M84" s="855"/>
      <c r="N84" s="863" t="s">
        <v>1120</v>
      </c>
      <c r="O84" s="995">
        <v>76</v>
      </c>
      <c r="P84" s="996">
        <v>85</v>
      </c>
      <c r="Q84" s="995">
        <v>59</v>
      </c>
      <c r="R84" s="1005">
        <v>68</v>
      </c>
      <c r="S84" s="847"/>
      <c r="T84" s="863" t="s">
        <v>2561</v>
      </c>
      <c r="U84" s="994">
        <v>98</v>
      </c>
      <c r="V84" s="846">
        <v>119</v>
      </c>
      <c r="W84" s="994">
        <v>62</v>
      </c>
      <c r="X84" s="1004">
        <v>83</v>
      </c>
      <c r="Y84" s="849"/>
      <c r="Z84" s="849"/>
      <c r="AA84" s="849"/>
      <c r="AB84" s="849"/>
      <c r="AC84" s="849"/>
      <c r="AD84" s="849"/>
      <c r="AE84" s="854"/>
      <c r="AF84" s="858" t="s">
        <v>2082</v>
      </c>
      <c r="AG84" s="995">
        <v>91</v>
      </c>
      <c r="AH84" s="996">
        <v>102</v>
      </c>
      <c r="AI84" s="995">
        <v>72</v>
      </c>
      <c r="AJ84" s="1005">
        <v>83</v>
      </c>
      <c r="AK84" s="849"/>
      <c r="AL84" s="849"/>
      <c r="AM84" s="863" t="s">
        <v>809</v>
      </c>
      <c r="AN84" s="997">
        <v>172</v>
      </c>
      <c r="AO84" s="997">
        <v>208</v>
      </c>
      <c r="AP84" s="997">
        <v>106</v>
      </c>
      <c r="AQ84" s="997">
        <v>142</v>
      </c>
      <c r="AR84" s="849"/>
      <c r="AS84" s="847"/>
      <c r="AT84" s="847"/>
      <c r="AU84" s="847"/>
      <c r="AV84" s="847"/>
      <c r="AW84" s="847"/>
      <c r="AX84" s="854"/>
      <c r="AY84" s="881" t="s">
        <v>167</v>
      </c>
      <c r="AZ84" s="994">
        <v>60</v>
      </c>
      <c r="BA84" s="994">
        <v>73</v>
      </c>
      <c r="BB84" s="846">
        <v>39</v>
      </c>
      <c r="BC84" s="994">
        <v>51</v>
      </c>
      <c r="BD84" s="854"/>
      <c r="BE84" s="881" t="s">
        <v>115</v>
      </c>
      <c r="BF84" s="1015">
        <v>72</v>
      </c>
      <c r="BG84" s="1025">
        <v>84</v>
      </c>
      <c r="BH84" s="1015">
        <v>51</v>
      </c>
      <c r="BI84" s="1015">
        <v>63</v>
      </c>
      <c r="BJ84" s="854"/>
      <c r="BK84" s="881" t="s">
        <v>168</v>
      </c>
      <c r="BL84" s="994">
        <v>88</v>
      </c>
      <c r="BM84" s="994">
        <v>97</v>
      </c>
      <c r="BN84" s="994">
        <v>71</v>
      </c>
      <c r="BO84" s="994">
        <v>81</v>
      </c>
      <c r="BP84" s="849"/>
      <c r="BQ84" s="847"/>
      <c r="BR84" s="847"/>
      <c r="BS84" s="847"/>
      <c r="BT84" s="847"/>
      <c r="BU84" s="847"/>
      <c r="BV84" s="849"/>
      <c r="BW84" s="856" t="s">
        <v>169</v>
      </c>
      <c r="BX84" s="1022">
        <v>93</v>
      </c>
      <c r="BY84" s="1017">
        <v>104</v>
      </c>
      <c r="BZ84" s="1032">
        <v>76</v>
      </c>
      <c r="CA84" s="1029">
        <v>87</v>
      </c>
      <c r="CB84" s="845"/>
      <c r="CC84" s="847"/>
      <c r="CD84" s="847"/>
      <c r="CE84" s="847"/>
      <c r="CF84" s="847"/>
      <c r="CG84" s="847"/>
    </row>
    <row r="85" spans="2:85" ht="12.75" customHeight="1">
      <c r="B85" s="1339"/>
      <c r="C85" s="861"/>
      <c r="D85" s="861"/>
      <c r="E85" s="861"/>
      <c r="F85" s="861"/>
      <c r="G85" s="853"/>
      <c r="H85" s="864" t="s">
        <v>511</v>
      </c>
      <c r="I85" s="994">
        <v>53</v>
      </c>
      <c r="J85" s="846">
        <v>62</v>
      </c>
      <c r="K85" s="994">
        <v>38</v>
      </c>
      <c r="L85" s="994">
        <v>47</v>
      </c>
      <c r="M85" s="855"/>
      <c r="N85" s="863" t="s">
        <v>1121</v>
      </c>
      <c r="O85" s="997">
        <v>67</v>
      </c>
      <c r="P85" s="998">
        <v>75</v>
      </c>
      <c r="Q85" s="997">
        <v>52</v>
      </c>
      <c r="R85" s="1003">
        <v>60</v>
      </c>
      <c r="S85" s="847"/>
      <c r="T85" s="863" t="s">
        <v>1284</v>
      </c>
      <c r="U85" s="994">
        <v>80</v>
      </c>
      <c r="V85" s="846">
        <v>96</v>
      </c>
      <c r="W85" s="994">
        <v>51</v>
      </c>
      <c r="X85" s="1004">
        <v>68</v>
      </c>
      <c r="Y85" s="849"/>
      <c r="Z85" s="849"/>
      <c r="AA85" s="849"/>
      <c r="AB85" s="849"/>
      <c r="AC85" s="849"/>
      <c r="AD85" s="849"/>
      <c r="AE85" s="854"/>
      <c r="AF85" s="858" t="s">
        <v>2083</v>
      </c>
      <c r="AG85" s="994">
        <v>111</v>
      </c>
      <c r="AH85" s="846">
        <v>124</v>
      </c>
      <c r="AI85" s="994">
        <v>88</v>
      </c>
      <c r="AJ85" s="1004">
        <v>101</v>
      </c>
      <c r="AK85" s="849"/>
      <c r="AL85" s="849"/>
      <c r="AM85" s="870" t="s">
        <v>810</v>
      </c>
      <c r="AN85" s="995">
        <v>144</v>
      </c>
      <c r="AO85" s="995">
        <v>174</v>
      </c>
      <c r="AP85" s="995">
        <v>90</v>
      </c>
      <c r="AQ85" s="995">
        <v>120</v>
      </c>
      <c r="AR85" s="849"/>
      <c r="AS85" s="847"/>
      <c r="AT85" s="847"/>
      <c r="AU85" s="847"/>
      <c r="AV85" s="847"/>
      <c r="AW85" s="847"/>
      <c r="AX85" s="854"/>
      <c r="AY85" s="881" t="s">
        <v>170</v>
      </c>
      <c r="AZ85" s="994">
        <v>55</v>
      </c>
      <c r="BA85" s="994">
        <v>66</v>
      </c>
      <c r="BB85" s="846">
        <v>35</v>
      </c>
      <c r="BC85" s="994">
        <v>46</v>
      </c>
      <c r="BD85" s="854"/>
      <c r="BE85" s="881" t="s">
        <v>116</v>
      </c>
      <c r="BF85" s="1015">
        <v>66</v>
      </c>
      <c r="BG85" s="1025">
        <v>77</v>
      </c>
      <c r="BH85" s="1015">
        <v>47</v>
      </c>
      <c r="BI85" s="1015">
        <v>58</v>
      </c>
      <c r="BJ85" s="854"/>
      <c r="BK85" s="881" t="s">
        <v>171</v>
      </c>
      <c r="BL85" s="994">
        <v>81</v>
      </c>
      <c r="BM85" s="994">
        <v>89</v>
      </c>
      <c r="BN85" s="994">
        <v>66</v>
      </c>
      <c r="BO85" s="994">
        <v>74</v>
      </c>
      <c r="BP85" s="849"/>
      <c r="BQ85" s="847"/>
      <c r="BR85" s="847"/>
      <c r="BS85" s="847"/>
      <c r="BT85" s="847"/>
      <c r="BU85" s="847"/>
      <c r="BV85" s="849"/>
      <c r="BW85" s="856" t="s">
        <v>172</v>
      </c>
      <c r="BX85" s="1014">
        <v>156</v>
      </c>
      <c r="BY85" s="1015">
        <v>172</v>
      </c>
      <c r="BZ85" s="1031">
        <v>126</v>
      </c>
      <c r="CA85" s="1028">
        <v>143</v>
      </c>
      <c r="CB85" s="845"/>
      <c r="CC85" s="847"/>
      <c r="CD85" s="847"/>
      <c r="CE85" s="847"/>
      <c r="CF85" s="847"/>
      <c r="CG85" s="847"/>
    </row>
    <row r="86" spans="2:85" ht="12.75" customHeight="1">
      <c r="B86" s="1340"/>
      <c r="C86" s="848"/>
      <c r="D86" s="848"/>
      <c r="E86" s="848"/>
      <c r="F86" s="848"/>
      <c r="G86" s="853"/>
      <c r="H86" s="864" t="s">
        <v>512</v>
      </c>
      <c r="I86" s="997">
        <v>130</v>
      </c>
      <c r="J86" s="998">
        <v>152</v>
      </c>
      <c r="K86" s="997">
        <v>91</v>
      </c>
      <c r="L86" s="997">
        <v>113</v>
      </c>
      <c r="M86" s="855"/>
      <c r="N86" s="863" t="s">
        <v>1122</v>
      </c>
      <c r="O86" s="994">
        <v>61</v>
      </c>
      <c r="P86" s="846">
        <v>68</v>
      </c>
      <c r="Q86" s="994">
        <v>47</v>
      </c>
      <c r="R86" s="1004">
        <v>55</v>
      </c>
      <c r="S86" s="847"/>
      <c r="T86" s="863" t="s">
        <v>1285</v>
      </c>
      <c r="U86" s="995">
        <v>65</v>
      </c>
      <c r="V86" s="996">
        <v>78</v>
      </c>
      <c r="W86" s="995">
        <v>42</v>
      </c>
      <c r="X86" s="1005">
        <v>55</v>
      </c>
      <c r="Y86" s="849"/>
      <c r="Z86" s="849"/>
      <c r="AA86" s="849"/>
      <c r="AB86" s="849"/>
      <c r="AC86" s="849"/>
      <c r="AD86" s="849"/>
      <c r="AE86" s="854"/>
      <c r="AF86" s="858" t="s">
        <v>2084</v>
      </c>
      <c r="AG86" s="994">
        <v>101</v>
      </c>
      <c r="AH86" s="846">
        <v>113</v>
      </c>
      <c r="AI86" s="994">
        <v>80</v>
      </c>
      <c r="AJ86" s="1004">
        <v>92</v>
      </c>
      <c r="AK86" s="847"/>
      <c r="AL86" s="847"/>
      <c r="AM86" s="870" t="s">
        <v>752</v>
      </c>
      <c r="AN86" s="997">
        <v>152</v>
      </c>
      <c r="AO86" s="997">
        <v>184</v>
      </c>
      <c r="AP86" s="997">
        <v>94</v>
      </c>
      <c r="AQ86" s="997">
        <v>126</v>
      </c>
      <c r="AR86" s="849"/>
      <c r="AS86" s="847"/>
      <c r="AT86" s="847"/>
      <c r="AU86" s="847"/>
      <c r="AV86" s="847"/>
      <c r="AW86" s="847"/>
      <c r="AX86" s="854"/>
      <c r="AY86" s="881" t="s">
        <v>173</v>
      </c>
      <c r="AZ86" s="994">
        <v>49</v>
      </c>
      <c r="BA86" s="994">
        <v>59</v>
      </c>
      <c r="BB86" s="846">
        <v>32</v>
      </c>
      <c r="BC86" s="994">
        <v>42</v>
      </c>
      <c r="BD86" s="854"/>
      <c r="BE86" s="881" t="s">
        <v>117</v>
      </c>
      <c r="BF86" s="1015">
        <v>60</v>
      </c>
      <c r="BG86" s="1025">
        <v>70</v>
      </c>
      <c r="BH86" s="1015">
        <v>43</v>
      </c>
      <c r="BI86" s="1015">
        <v>53</v>
      </c>
      <c r="BJ86" s="854"/>
      <c r="BK86" s="881" t="s">
        <v>1940</v>
      </c>
      <c r="BL86" s="994">
        <v>70</v>
      </c>
      <c r="BM86" s="994">
        <v>78</v>
      </c>
      <c r="BN86" s="994">
        <v>57</v>
      </c>
      <c r="BO86" s="994">
        <v>65</v>
      </c>
      <c r="BP86" s="849"/>
      <c r="BQ86" s="847"/>
      <c r="BR86" s="847"/>
      <c r="BS86" s="847"/>
      <c r="BT86" s="847"/>
      <c r="BU86" s="847"/>
      <c r="BV86" s="849"/>
      <c r="BW86" s="856" t="s">
        <v>1941</v>
      </c>
      <c r="BX86" s="1014">
        <v>141</v>
      </c>
      <c r="BY86" s="1015">
        <v>157</v>
      </c>
      <c r="BZ86" s="1031">
        <v>115</v>
      </c>
      <c r="CA86" s="1028">
        <v>131</v>
      </c>
      <c r="CB86" s="845"/>
      <c r="CC86" s="847"/>
      <c r="CD86" s="847"/>
      <c r="CE86" s="847"/>
      <c r="CF86" s="847"/>
      <c r="CG86" s="847"/>
    </row>
    <row r="87" spans="2:85" ht="12.75">
      <c r="B87" s="851"/>
      <c r="C87" s="845"/>
      <c r="D87" s="845"/>
      <c r="E87" s="845"/>
      <c r="F87" s="845"/>
      <c r="G87" s="853"/>
      <c r="H87" s="864" t="s">
        <v>513</v>
      </c>
      <c r="I87" s="994">
        <v>92</v>
      </c>
      <c r="J87" s="846">
        <v>107</v>
      </c>
      <c r="K87" s="994">
        <v>65</v>
      </c>
      <c r="L87" s="994">
        <v>80</v>
      </c>
      <c r="M87" s="855"/>
      <c r="N87" s="863" t="s">
        <v>1123</v>
      </c>
      <c r="O87" s="994">
        <v>53</v>
      </c>
      <c r="P87" s="846">
        <v>59</v>
      </c>
      <c r="Q87" s="994">
        <v>42</v>
      </c>
      <c r="R87" s="1004">
        <v>48</v>
      </c>
      <c r="S87" s="847"/>
      <c r="T87" s="863" t="s">
        <v>1286</v>
      </c>
      <c r="U87" s="997">
        <v>162</v>
      </c>
      <c r="V87" s="998">
        <v>196</v>
      </c>
      <c r="W87" s="997">
        <v>98</v>
      </c>
      <c r="X87" s="1003">
        <v>132</v>
      </c>
      <c r="Y87" s="849"/>
      <c r="Z87" s="849"/>
      <c r="AA87" s="849"/>
      <c r="AB87" s="849"/>
      <c r="AC87" s="849"/>
      <c r="AD87" s="849"/>
      <c r="AE87" s="854"/>
      <c r="AF87" s="858" t="s">
        <v>2085</v>
      </c>
      <c r="AG87" s="994">
        <v>87</v>
      </c>
      <c r="AH87" s="846">
        <v>98</v>
      </c>
      <c r="AI87" s="994">
        <v>69</v>
      </c>
      <c r="AJ87" s="1004">
        <v>79</v>
      </c>
      <c r="AK87" s="847"/>
      <c r="AL87" s="847"/>
      <c r="AM87" s="870" t="s">
        <v>753</v>
      </c>
      <c r="AN87" s="994">
        <v>136</v>
      </c>
      <c r="AO87" s="994">
        <v>164</v>
      </c>
      <c r="AP87" s="994">
        <v>84</v>
      </c>
      <c r="AQ87" s="994">
        <v>112</v>
      </c>
      <c r="AR87" s="849"/>
      <c r="AS87" s="847"/>
      <c r="AT87" s="847"/>
      <c r="AU87" s="847"/>
      <c r="AV87" s="847"/>
      <c r="AW87" s="847"/>
      <c r="AX87" s="854"/>
      <c r="AY87" s="881" t="s">
        <v>1942</v>
      </c>
      <c r="AZ87" s="994">
        <v>45</v>
      </c>
      <c r="BA87" s="994">
        <v>54</v>
      </c>
      <c r="BB87" s="846">
        <v>29</v>
      </c>
      <c r="BC87" s="994">
        <v>38</v>
      </c>
      <c r="BD87" s="854"/>
      <c r="BE87" s="881" t="s">
        <v>118</v>
      </c>
      <c r="BF87" s="1015">
        <v>55</v>
      </c>
      <c r="BG87" s="1025">
        <v>64</v>
      </c>
      <c r="BH87" s="1015">
        <v>39</v>
      </c>
      <c r="BI87" s="1015">
        <v>48</v>
      </c>
      <c r="BJ87" s="854"/>
      <c r="BK87" s="881" t="s">
        <v>1943</v>
      </c>
      <c r="BL87" s="994">
        <v>64</v>
      </c>
      <c r="BM87" s="994">
        <v>70</v>
      </c>
      <c r="BN87" s="994">
        <v>52</v>
      </c>
      <c r="BO87" s="994">
        <v>59</v>
      </c>
      <c r="BP87" s="849"/>
      <c r="BQ87" s="847"/>
      <c r="BR87" s="847"/>
      <c r="BS87" s="847"/>
      <c r="BT87" s="847"/>
      <c r="BU87" s="847"/>
      <c r="BV87" s="849"/>
      <c r="BW87" s="856" t="s">
        <v>1944</v>
      </c>
      <c r="BX87" s="1014">
        <v>124</v>
      </c>
      <c r="BY87" s="1015">
        <v>138</v>
      </c>
      <c r="BZ87" s="1031">
        <v>101</v>
      </c>
      <c r="CA87" s="1028">
        <v>115</v>
      </c>
      <c r="CB87" s="845"/>
      <c r="CC87" s="847"/>
      <c r="CD87" s="847"/>
      <c r="CE87" s="847"/>
      <c r="CF87" s="847"/>
      <c r="CG87" s="847"/>
    </row>
    <row r="88" spans="2:85" ht="12.75">
      <c r="B88" s="864" t="s">
        <v>552</v>
      </c>
      <c r="C88" s="999">
        <v>346</v>
      </c>
      <c r="D88" s="992">
        <v>401</v>
      </c>
      <c r="E88" s="992">
        <v>266</v>
      </c>
      <c r="F88" s="992">
        <v>322</v>
      </c>
      <c r="G88" s="853"/>
      <c r="H88" s="864" t="s">
        <v>514</v>
      </c>
      <c r="I88" s="994">
        <v>76</v>
      </c>
      <c r="J88" s="846">
        <v>89</v>
      </c>
      <c r="K88" s="994">
        <v>54</v>
      </c>
      <c r="L88" s="994">
        <v>67</v>
      </c>
      <c r="M88" s="855"/>
      <c r="N88" s="863" t="s">
        <v>1123</v>
      </c>
      <c r="O88" s="995">
        <v>53</v>
      </c>
      <c r="P88" s="996">
        <v>59</v>
      </c>
      <c r="Q88" s="995">
        <v>42</v>
      </c>
      <c r="R88" s="1005">
        <v>48</v>
      </c>
      <c r="S88" s="847"/>
      <c r="T88" s="863" t="s">
        <v>1287</v>
      </c>
      <c r="U88" s="994">
        <v>126</v>
      </c>
      <c r="V88" s="846">
        <v>153</v>
      </c>
      <c r="W88" s="994">
        <v>77</v>
      </c>
      <c r="X88" s="1004">
        <v>103</v>
      </c>
      <c r="Y88" s="849"/>
      <c r="Z88" s="849"/>
      <c r="AA88" s="849"/>
      <c r="AB88" s="849"/>
      <c r="AC88" s="849"/>
      <c r="AD88" s="849"/>
      <c r="AE88" s="854"/>
      <c r="AF88" s="858" t="s">
        <v>2086</v>
      </c>
      <c r="AG88" s="997">
        <v>104</v>
      </c>
      <c r="AH88" s="998">
        <v>116</v>
      </c>
      <c r="AI88" s="997">
        <v>82</v>
      </c>
      <c r="AJ88" s="1003">
        <v>94</v>
      </c>
      <c r="AK88" s="847"/>
      <c r="AL88" s="847"/>
      <c r="AM88" s="870" t="s">
        <v>754</v>
      </c>
      <c r="AN88" s="995">
        <v>114</v>
      </c>
      <c r="AO88" s="995">
        <v>138</v>
      </c>
      <c r="AP88" s="995">
        <v>71</v>
      </c>
      <c r="AQ88" s="995">
        <v>95</v>
      </c>
      <c r="AR88" s="849"/>
      <c r="AS88" s="847"/>
      <c r="AT88" s="847"/>
      <c r="AU88" s="847"/>
      <c r="AV88" s="847"/>
      <c r="AW88" s="847"/>
      <c r="AX88" s="854"/>
      <c r="AY88" s="881" t="s">
        <v>1945</v>
      </c>
      <c r="AZ88" s="994">
        <v>41</v>
      </c>
      <c r="BA88" s="994">
        <v>49</v>
      </c>
      <c r="BB88" s="846">
        <v>27</v>
      </c>
      <c r="BC88" s="994">
        <v>35</v>
      </c>
      <c r="BD88" s="854"/>
      <c r="BE88" s="881" t="s">
        <v>119</v>
      </c>
      <c r="BF88" s="1019">
        <v>180</v>
      </c>
      <c r="BG88" s="1020">
        <v>199</v>
      </c>
      <c r="BH88" s="1019">
        <v>145</v>
      </c>
      <c r="BI88" s="1019">
        <v>165</v>
      </c>
      <c r="BJ88" s="854"/>
      <c r="BK88" s="881" t="s">
        <v>1946</v>
      </c>
      <c r="BL88" s="994">
        <v>57</v>
      </c>
      <c r="BM88" s="994">
        <v>63</v>
      </c>
      <c r="BN88" s="994">
        <v>47</v>
      </c>
      <c r="BO88" s="994">
        <v>53</v>
      </c>
      <c r="BP88" s="849"/>
      <c r="BQ88" s="847"/>
      <c r="BR88" s="847"/>
      <c r="BS88" s="847"/>
      <c r="BT88" s="847"/>
      <c r="BU88" s="847"/>
      <c r="BV88" s="849"/>
      <c r="BW88" s="856" t="s">
        <v>1947</v>
      </c>
      <c r="BX88" s="1014">
        <v>100</v>
      </c>
      <c r="BY88" s="1015">
        <v>112</v>
      </c>
      <c r="BZ88" s="1031">
        <v>82</v>
      </c>
      <c r="CA88" s="1028">
        <v>94</v>
      </c>
      <c r="CB88" s="845"/>
      <c r="CC88" s="847"/>
      <c r="CD88" s="847"/>
      <c r="CE88" s="847"/>
      <c r="CF88" s="847"/>
      <c r="CG88" s="847"/>
    </row>
    <row r="89" spans="2:85" ht="12.75">
      <c r="B89" s="864" t="s">
        <v>553</v>
      </c>
      <c r="C89" s="1000">
        <v>302</v>
      </c>
      <c r="D89" s="848">
        <v>349</v>
      </c>
      <c r="E89" s="848">
        <v>236</v>
      </c>
      <c r="F89" s="848">
        <v>283</v>
      </c>
      <c r="G89" s="853"/>
      <c r="H89" s="864" t="s">
        <v>515</v>
      </c>
      <c r="I89" s="995">
        <v>55</v>
      </c>
      <c r="J89" s="996">
        <v>63</v>
      </c>
      <c r="K89" s="995">
        <v>39</v>
      </c>
      <c r="L89" s="995">
        <v>48</v>
      </c>
      <c r="M89" s="847"/>
      <c r="N89" s="849"/>
      <c r="O89" s="849"/>
      <c r="P89" s="849"/>
      <c r="Q89" s="849"/>
      <c r="R89" s="849"/>
      <c r="S89" s="847"/>
      <c r="T89" s="863" t="s">
        <v>1288</v>
      </c>
      <c r="U89" s="994">
        <v>104</v>
      </c>
      <c r="V89" s="846">
        <v>126</v>
      </c>
      <c r="W89" s="994">
        <v>64</v>
      </c>
      <c r="X89" s="1004">
        <v>86</v>
      </c>
      <c r="Y89" s="849"/>
      <c r="Z89" s="849"/>
      <c r="AA89" s="849"/>
      <c r="AB89" s="849"/>
      <c r="AC89" s="849"/>
      <c r="AD89" s="849"/>
      <c r="AE89" s="854"/>
      <c r="AF89" s="858" t="s">
        <v>2087</v>
      </c>
      <c r="AG89" s="994">
        <v>93</v>
      </c>
      <c r="AH89" s="846">
        <v>104</v>
      </c>
      <c r="AI89" s="994">
        <v>74</v>
      </c>
      <c r="AJ89" s="1004">
        <v>85</v>
      </c>
      <c r="AK89" s="847"/>
      <c r="AL89" s="847"/>
      <c r="AM89" s="870" t="s">
        <v>755</v>
      </c>
      <c r="AN89" s="994">
        <v>146</v>
      </c>
      <c r="AO89" s="994">
        <v>177</v>
      </c>
      <c r="AP89" s="994">
        <v>90</v>
      </c>
      <c r="AQ89" s="994">
        <v>121</v>
      </c>
      <c r="AR89" s="849"/>
      <c r="AS89" s="847"/>
      <c r="AT89" s="847"/>
      <c r="AU89" s="847"/>
      <c r="AV89" s="847"/>
      <c r="AW89" s="847"/>
      <c r="AX89" s="854"/>
      <c r="AY89" s="881" t="s">
        <v>1948</v>
      </c>
      <c r="AZ89" s="995">
        <v>38</v>
      </c>
      <c r="BA89" s="995">
        <v>45</v>
      </c>
      <c r="BB89" s="996">
        <v>25</v>
      </c>
      <c r="BC89" s="995">
        <v>32</v>
      </c>
      <c r="BD89" s="854"/>
      <c r="BE89" s="881" t="s">
        <v>120</v>
      </c>
      <c r="BF89" s="1015">
        <v>159</v>
      </c>
      <c r="BG89" s="1021">
        <v>176</v>
      </c>
      <c r="BH89" s="1015">
        <v>128</v>
      </c>
      <c r="BI89" s="1015">
        <v>146</v>
      </c>
      <c r="BJ89" s="854"/>
      <c r="BK89" s="881" t="s">
        <v>1949</v>
      </c>
      <c r="BL89" s="994">
        <v>54</v>
      </c>
      <c r="BM89" s="994">
        <v>60</v>
      </c>
      <c r="BN89" s="994">
        <v>44</v>
      </c>
      <c r="BO89" s="994">
        <v>50</v>
      </c>
      <c r="BP89" s="849"/>
      <c r="BQ89" s="847"/>
      <c r="BR89" s="847"/>
      <c r="BS89" s="847"/>
      <c r="BT89" s="847"/>
      <c r="BU89" s="847"/>
      <c r="BV89" s="849"/>
      <c r="BW89" s="856" t="s">
        <v>1950</v>
      </c>
      <c r="BX89" s="1018">
        <v>146</v>
      </c>
      <c r="BY89" s="1019">
        <v>158</v>
      </c>
      <c r="BZ89" s="1030">
        <v>125</v>
      </c>
      <c r="CA89" s="1027">
        <v>138</v>
      </c>
      <c r="CB89" s="845"/>
      <c r="CC89" s="847"/>
      <c r="CD89" s="847"/>
      <c r="CE89" s="847"/>
      <c r="CF89" s="847"/>
      <c r="CG89" s="847"/>
    </row>
    <row r="90" spans="2:85" ht="12.75">
      <c r="B90" s="864" t="s">
        <v>554</v>
      </c>
      <c r="C90" s="997">
        <v>268</v>
      </c>
      <c r="D90" s="998">
        <v>309</v>
      </c>
      <c r="E90" s="997">
        <v>210</v>
      </c>
      <c r="F90" s="997">
        <v>251</v>
      </c>
      <c r="G90" s="853"/>
      <c r="H90" s="864" t="s">
        <v>516</v>
      </c>
      <c r="I90" s="994">
        <v>123</v>
      </c>
      <c r="J90" s="846">
        <v>142</v>
      </c>
      <c r="K90" s="994">
        <v>88</v>
      </c>
      <c r="L90" s="994">
        <v>108</v>
      </c>
      <c r="M90" s="847"/>
      <c r="N90" s="849"/>
      <c r="O90" s="849"/>
      <c r="P90" s="849"/>
      <c r="Q90" s="849"/>
      <c r="R90" s="849"/>
      <c r="S90" s="847"/>
      <c r="T90" s="863" t="s">
        <v>1289</v>
      </c>
      <c r="U90" s="994">
        <v>92</v>
      </c>
      <c r="V90" s="846">
        <v>111</v>
      </c>
      <c r="W90" s="994">
        <v>56</v>
      </c>
      <c r="X90" s="1004">
        <v>76</v>
      </c>
      <c r="Y90" s="849"/>
      <c r="Z90" s="847"/>
      <c r="AA90" s="847"/>
      <c r="AB90" s="847"/>
      <c r="AC90" s="847"/>
      <c r="AD90" s="847"/>
      <c r="AE90" s="854"/>
      <c r="AF90" s="858" t="s">
        <v>2088</v>
      </c>
      <c r="AG90" s="994">
        <v>83</v>
      </c>
      <c r="AH90" s="846">
        <v>93</v>
      </c>
      <c r="AI90" s="994">
        <v>66</v>
      </c>
      <c r="AJ90" s="1004">
        <v>76</v>
      </c>
      <c r="AK90" s="847"/>
      <c r="AL90" s="847"/>
      <c r="AM90" s="870" t="s">
        <v>812</v>
      </c>
      <c r="AN90" s="994">
        <v>132</v>
      </c>
      <c r="AO90" s="994">
        <v>159</v>
      </c>
      <c r="AP90" s="994">
        <v>81</v>
      </c>
      <c r="AQ90" s="994">
        <v>109</v>
      </c>
      <c r="AR90" s="849"/>
      <c r="AS90" s="847"/>
      <c r="AT90" s="847"/>
      <c r="AU90" s="847"/>
      <c r="AV90" s="847"/>
      <c r="AW90" s="847"/>
      <c r="AX90" s="847"/>
      <c r="AY90" s="851"/>
      <c r="AZ90" s="847"/>
      <c r="BA90" s="847"/>
      <c r="BB90" s="847"/>
      <c r="BC90" s="847"/>
      <c r="BD90" s="854"/>
      <c r="BE90" s="881" t="s">
        <v>121</v>
      </c>
      <c r="BF90" s="1015">
        <v>141</v>
      </c>
      <c r="BG90" s="1021">
        <v>157</v>
      </c>
      <c r="BH90" s="1015">
        <v>115</v>
      </c>
      <c r="BI90" s="1015">
        <v>130</v>
      </c>
      <c r="BJ90" s="843"/>
      <c r="BK90" s="881" t="s">
        <v>1951</v>
      </c>
      <c r="BL90" s="994">
        <v>51</v>
      </c>
      <c r="BM90" s="994">
        <v>57</v>
      </c>
      <c r="BN90" s="994">
        <v>42</v>
      </c>
      <c r="BO90" s="994">
        <v>48</v>
      </c>
      <c r="BP90" s="849"/>
      <c r="BQ90" s="847"/>
      <c r="BR90" s="847"/>
      <c r="BS90" s="847"/>
      <c r="BT90" s="847"/>
      <c r="BU90" s="847"/>
      <c r="BV90" s="849"/>
      <c r="BW90" s="856" t="s">
        <v>1952</v>
      </c>
      <c r="BX90" s="1014">
        <v>137</v>
      </c>
      <c r="BY90" s="1015">
        <v>149</v>
      </c>
      <c r="BZ90" s="1031">
        <v>117</v>
      </c>
      <c r="CA90" s="1028">
        <v>129</v>
      </c>
      <c r="CB90" s="845"/>
      <c r="CC90" s="847"/>
      <c r="CD90" s="847"/>
      <c r="CE90" s="847"/>
      <c r="CF90" s="847"/>
      <c r="CG90" s="847"/>
    </row>
    <row r="91" spans="2:85" ht="12.75">
      <c r="B91" s="875" t="s">
        <v>555</v>
      </c>
      <c r="C91" s="994">
        <v>238</v>
      </c>
      <c r="D91" s="846">
        <v>274</v>
      </c>
      <c r="E91" s="994">
        <v>189</v>
      </c>
      <c r="F91" s="994">
        <v>225</v>
      </c>
      <c r="G91" s="853"/>
      <c r="H91" s="864" t="s">
        <v>517</v>
      </c>
      <c r="I91" s="994">
        <v>90</v>
      </c>
      <c r="J91" s="846">
        <v>104</v>
      </c>
      <c r="K91" s="994">
        <v>65</v>
      </c>
      <c r="L91" s="994">
        <v>79</v>
      </c>
      <c r="M91" s="847"/>
      <c r="N91" s="849"/>
      <c r="O91" s="849"/>
      <c r="P91" s="849"/>
      <c r="Q91" s="849"/>
      <c r="R91" s="849"/>
      <c r="S91" s="847"/>
      <c r="T91" s="863" t="s">
        <v>1290</v>
      </c>
      <c r="U91" s="994">
        <v>81</v>
      </c>
      <c r="V91" s="846">
        <v>98</v>
      </c>
      <c r="W91" s="994">
        <v>50</v>
      </c>
      <c r="X91" s="1004">
        <v>67</v>
      </c>
      <c r="Y91" s="849"/>
      <c r="Z91" s="847"/>
      <c r="AA91" s="847"/>
      <c r="AB91" s="847"/>
      <c r="AC91" s="847"/>
      <c r="AD91" s="847"/>
      <c r="AE91" s="854"/>
      <c r="AF91" s="858" t="s">
        <v>2089</v>
      </c>
      <c r="AG91" s="994">
        <v>73</v>
      </c>
      <c r="AH91" s="846">
        <v>82</v>
      </c>
      <c r="AI91" s="994">
        <v>59</v>
      </c>
      <c r="AJ91" s="1004">
        <v>67</v>
      </c>
      <c r="AK91" s="847"/>
      <c r="AL91" s="847"/>
      <c r="AM91" s="870" t="s">
        <v>813</v>
      </c>
      <c r="AN91" s="994">
        <v>122</v>
      </c>
      <c r="AO91" s="994">
        <v>148</v>
      </c>
      <c r="AP91" s="994">
        <v>76</v>
      </c>
      <c r="AQ91" s="994">
        <v>101</v>
      </c>
      <c r="AR91" s="849"/>
      <c r="AS91" s="847"/>
      <c r="AT91" s="847"/>
      <c r="AU91" s="847"/>
      <c r="AV91" s="847"/>
      <c r="AW91" s="847"/>
      <c r="AX91" s="847"/>
      <c r="AY91" s="851"/>
      <c r="AZ91" s="847"/>
      <c r="BA91" s="847"/>
      <c r="BB91" s="847"/>
      <c r="BC91" s="847"/>
      <c r="BD91" s="854"/>
      <c r="BE91" s="881" t="s">
        <v>1953</v>
      </c>
      <c r="BF91" s="994">
        <v>140</v>
      </c>
      <c r="BG91" s="846">
        <v>158</v>
      </c>
      <c r="BH91" s="994">
        <v>108</v>
      </c>
      <c r="BI91" s="994">
        <v>126</v>
      </c>
      <c r="BJ91" s="854"/>
      <c r="BK91" s="881" t="s">
        <v>1954</v>
      </c>
      <c r="BL91" s="994">
        <v>46</v>
      </c>
      <c r="BM91" s="994">
        <v>51</v>
      </c>
      <c r="BN91" s="994">
        <v>38</v>
      </c>
      <c r="BO91" s="994">
        <v>43</v>
      </c>
      <c r="BP91" s="849"/>
      <c r="BQ91" s="847"/>
      <c r="BR91" s="847"/>
      <c r="BS91" s="847"/>
      <c r="BT91" s="847"/>
      <c r="BU91" s="847"/>
      <c r="BV91" s="849"/>
      <c r="BW91" s="856" t="s">
        <v>1955</v>
      </c>
      <c r="BX91" s="1014">
        <v>121</v>
      </c>
      <c r="BY91" s="1015">
        <v>131</v>
      </c>
      <c r="BZ91" s="1031">
        <v>104</v>
      </c>
      <c r="CA91" s="1028">
        <v>114</v>
      </c>
      <c r="CB91" s="845"/>
      <c r="CC91" s="847"/>
      <c r="CD91" s="847"/>
      <c r="CE91" s="847"/>
      <c r="CF91" s="847"/>
      <c r="CG91" s="847"/>
    </row>
    <row r="92" spans="2:85" ht="12.75">
      <c r="B92" s="875" t="s">
        <v>556</v>
      </c>
      <c r="C92" s="994">
        <v>220</v>
      </c>
      <c r="D92" s="846">
        <v>252</v>
      </c>
      <c r="E92" s="994">
        <v>173</v>
      </c>
      <c r="F92" s="994">
        <v>205</v>
      </c>
      <c r="G92" s="853"/>
      <c r="H92" s="864" t="s">
        <v>518</v>
      </c>
      <c r="I92" s="994">
        <v>76</v>
      </c>
      <c r="J92" s="846">
        <v>88</v>
      </c>
      <c r="K92" s="994">
        <v>55</v>
      </c>
      <c r="L92" s="994">
        <v>67</v>
      </c>
      <c r="M92" s="847"/>
      <c r="N92" s="849"/>
      <c r="O92" s="849"/>
      <c r="P92" s="849"/>
      <c r="Q92" s="849"/>
      <c r="R92" s="849"/>
      <c r="S92" s="847"/>
      <c r="T92" s="863" t="s">
        <v>1291</v>
      </c>
      <c r="U92" s="995">
        <v>78</v>
      </c>
      <c r="V92" s="996">
        <v>95</v>
      </c>
      <c r="W92" s="995">
        <v>48</v>
      </c>
      <c r="X92" s="1005">
        <v>65</v>
      </c>
      <c r="Y92" s="849"/>
      <c r="Z92" s="847"/>
      <c r="AA92" s="847"/>
      <c r="AB92" s="847"/>
      <c r="AC92" s="847"/>
      <c r="AD92" s="847"/>
      <c r="AE92" s="854"/>
      <c r="AF92" s="858" t="s">
        <v>1835</v>
      </c>
      <c r="AG92" s="994">
        <v>69</v>
      </c>
      <c r="AH92" s="846">
        <v>78</v>
      </c>
      <c r="AI92" s="994">
        <v>51</v>
      </c>
      <c r="AJ92" s="1004">
        <v>61</v>
      </c>
      <c r="AK92" s="847"/>
      <c r="AL92" s="847"/>
      <c r="AM92" s="870" t="s">
        <v>814</v>
      </c>
      <c r="AN92" s="994">
        <v>106</v>
      </c>
      <c r="AO92" s="994">
        <v>129</v>
      </c>
      <c r="AP92" s="994">
        <v>66</v>
      </c>
      <c r="AQ92" s="994">
        <v>88</v>
      </c>
      <c r="AR92" s="849"/>
      <c r="AS92" s="847"/>
      <c r="AT92" s="847"/>
      <c r="AU92" s="847"/>
      <c r="AV92" s="847"/>
      <c r="AW92" s="847"/>
      <c r="AX92" s="847"/>
      <c r="AY92" s="851"/>
      <c r="AZ92" s="847"/>
      <c r="BA92" s="847"/>
      <c r="BB92" s="847"/>
      <c r="BC92" s="847"/>
      <c r="BD92" s="854"/>
      <c r="BE92" s="881" t="s">
        <v>1956</v>
      </c>
      <c r="BF92" s="994">
        <v>128</v>
      </c>
      <c r="BG92" s="846">
        <v>145</v>
      </c>
      <c r="BH92" s="994">
        <v>99</v>
      </c>
      <c r="BI92" s="994">
        <v>115</v>
      </c>
      <c r="BJ92" s="854"/>
      <c r="BK92" s="881" t="s">
        <v>1957</v>
      </c>
      <c r="BL92" s="995">
        <v>39</v>
      </c>
      <c r="BM92" s="995">
        <v>44</v>
      </c>
      <c r="BN92" s="995">
        <v>33</v>
      </c>
      <c r="BO92" s="995">
        <v>37</v>
      </c>
      <c r="BP92" s="849"/>
      <c r="BQ92" s="847"/>
      <c r="BR92" s="847"/>
      <c r="BS92" s="847"/>
      <c r="BT92" s="847"/>
      <c r="BU92" s="847"/>
      <c r="BV92" s="849"/>
      <c r="BW92" s="856" t="s">
        <v>1958</v>
      </c>
      <c r="BX92" s="1022">
        <v>109</v>
      </c>
      <c r="BY92" s="1017">
        <v>119</v>
      </c>
      <c r="BZ92" s="1032">
        <v>93</v>
      </c>
      <c r="CA92" s="1029">
        <v>103</v>
      </c>
      <c r="CB92" s="845"/>
      <c r="CC92" s="847"/>
      <c r="CD92" s="847"/>
      <c r="CE92" s="847"/>
      <c r="CF92" s="847"/>
      <c r="CG92" s="847"/>
    </row>
    <row r="93" spans="2:85" ht="12.75">
      <c r="B93" s="875" t="s">
        <v>557</v>
      </c>
      <c r="C93" s="995">
        <v>200</v>
      </c>
      <c r="D93" s="846">
        <v>229</v>
      </c>
      <c r="E93" s="995">
        <v>158</v>
      </c>
      <c r="F93" s="995">
        <v>188</v>
      </c>
      <c r="G93" s="853"/>
      <c r="H93" s="864" t="s">
        <v>519</v>
      </c>
      <c r="I93" s="995">
        <v>56</v>
      </c>
      <c r="J93" s="996">
        <v>64</v>
      </c>
      <c r="K93" s="995">
        <v>41</v>
      </c>
      <c r="L93" s="995">
        <v>50</v>
      </c>
      <c r="M93" s="847"/>
      <c r="N93" s="849"/>
      <c r="O93" s="849"/>
      <c r="P93" s="849"/>
      <c r="Q93" s="849"/>
      <c r="R93" s="849"/>
      <c r="S93" s="847"/>
      <c r="T93" s="863" t="s">
        <v>949</v>
      </c>
      <c r="U93" s="994">
        <v>116</v>
      </c>
      <c r="V93" s="846">
        <v>141</v>
      </c>
      <c r="W93" s="994">
        <v>70</v>
      </c>
      <c r="X93" s="1004">
        <v>95</v>
      </c>
      <c r="Y93" s="849"/>
      <c r="Z93" s="847"/>
      <c r="AA93" s="847"/>
      <c r="AB93" s="847"/>
      <c r="AC93" s="847"/>
      <c r="AD93" s="847"/>
      <c r="AE93" s="854"/>
      <c r="AF93" s="858" t="s">
        <v>1836</v>
      </c>
      <c r="AG93" s="995">
        <v>61</v>
      </c>
      <c r="AH93" s="996">
        <v>70</v>
      </c>
      <c r="AI93" s="995">
        <v>46</v>
      </c>
      <c r="AJ93" s="1005">
        <v>54</v>
      </c>
      <c r="AK93" s="847"/>
      <c r="AL93" s="847"/>
      <c r="AM93" s="870" t="s">
        <v>815</v>
      </c>
      <c r="AN93" s="994">
        <v>94</v>
      </c>
      <c r="AO93" s="994">
        <v>113</v>
      </c>
      <c r="AP93" s="994">
        <v>58</v>
      </c>
      <c r="AQ93" s="994">
        <v>78</v>
      </c>
      <c r="AR93" s="849"/>
      <c r="AS93" s="847"/>
      <c r="AT93" s="847"/>
      <c r="AU93" s="847"/>
      <c r="AV93" s="847"/>
      <c r="AW93" s="847"/>
      <c r="AX93" s="847"/>
      <c r="AY93" s="851"/>
      <c r="AZ93" s="847"/>
      <c r="BA93" s="847"/>
      <c r="BB93" s="847"/>
      <c r="BC93" s="847"/>
      <c r="BD93" s="854"/>
      <c r="BE93" s="881" t="s">
        <v>1959</v>
      </c>
      <c r="BF93" s="994">
        <v>120</v>
      </c>
      <c r="BG93" s="846">
        <v>135</v>
      </c>
      <c r="BH93" s="994">
        <v>93</v>
      </c>
      <c r="BI93" s="994">
        <v>108</v>
      </c>
      <c r="BJ93" s="854"/>
      <c r="BK93" s="881" t="s">
        <v>1960</v>
      </c>
      <c r="BL93" s="997">
        <v>82</v>
      </c>
      <c r="BM93" s="997">
        <v>92</v>
      </c>
      <c r="BN93" s="998">
        <v>63</v>
      </c>
      <c r="BO93" s="997">
        <v>73</v>
      </c>
      <c r="BP93" s="849"/>
      <c r="BQ93" s="847"/>
      <c r="BR93" s="847"/>
      <c r="BS93" s="847"/>
      <c r="BT93" s="847"/>
      <c r="BU93" s="847"/>
      <c r="BV93" s="849"/>
      <c r="BW93" s="847"/>
      <c r="BX93" s="847"/>
      <c r="BY93" s="847"/>
      <c r="BZ93" s="847"/>
      <c r="CA93" s="845"/>
      <c r="CB93" s="845"/>
      <c r="CC93" s="847"/>
      <c r="CD93" s="847"/>
      <c r="CE93" s="847"/>
      <c r="CF93" s="847"/>
      <c r="CG93" s="847"/>
    </row>
    <row r="94" spans="2:85" ht="12.75">
      <c r="B94" s="875" t="s">
        <v>558</v>
      </c>
      <c r="C94" s="997">
        <v>185</v>
      </c>
      <c r="D94" s="997">
        <v>212</v>
      </c>
      <c r="E94" s="997">
        <v>147</v>
      </c>
      <c r="F94" s="997">
        <v>174</v>
      </c>
      <c r="G94" s="847"/>
      <c r="H94" s="847"/>
      <c r="I94" s="847"/>
      <c r="J94" s="847"/>
      <c r="K94" s="847"/>
      <c r="L94" s="847"/>
      <c r="M94" s="847"/>
      <c r="N94" s="849"/>
      <c r="O94" s="849"/>
      <c r="P94" s="849"/>
      <c r="Q94" s="849"/>
      <c r="R94" s="849"/>
      <c r="S94" s="847"/>
      <c r="T94" s="863" t="s">
        <v>950</v>
      </c>
      <c r="U94" s="994">
        <v>102</v>
      </c>
      <c r="V94" s="846">
        <v>124</v>
      </c>
      <c r="W94" s="994">
        <v>61</v>
      </c>
      <c r="X94" s="1004">
        <v>83</v>
      </c>
      <c r="Y94" s="849"/>
      <c r="Z94" s="847"/>
      <c r="AA94" s="847"/>
      <c r="AB94" s="847"/>
      <c r="AC94" s="847"/>
      <c r="AD94" s="847"/>
      <c r="AE94" s="854"/>
      <c r="AF94" s="858" t="s">
        <v>966</v>
      </c>
      <c r="AG94" s="999">
        <v>98</v>
      </c>
      <c r="AH94" s="992">
        <v>108</v>
      </c>
      <c r="AI94" s="1011">
        <v>79</v>
      </c>
      <c r="AJ94" s="992">
        <v>90</v>
      </c>
      <c r="AK94" s="847"/>
      <c r="AL94" s="847"/>
      <c r="AM94" s="870" t="s">
        <v>816</v>
      </c>
      <c r="AN94" s="994">
        <v>80</v>
      </c>
      <c r="AO94" s="994">
        <v>97</v>
      </c>
      <c r="AP94" s="994">
        <v>50</v>
      </c>
      <c r="AQ94" s="994">
        <v>67</v>
      </c>
      <c r="AR94" s="849"/>
      <c r="AS94" s="847"/>
      <c r="AT94" s="847"/>
      <c r="AU94" s="847"/>
      <c r="AV94" s="847"/>
      <c r="AW94" s="847"/>
      <c r="AX94" s="847"/>
      <c r="AY94" s="851"/>
      <c r="AZ94" s="847"/>
      <c r="BA94" s="847"/>
      <c r="BB94" s="847"/>
      <c r="BC94" s="847"/>
      <c r="BD94" s="854"/>
      <c r="BE94" s="881" t="s">
        <v>1961</v>
      </c>
      <c r="BF94" s="994">
        <v>107</v>
      </c>
      <c r="BG94" s="846">
        <v>120</v>
      </c>
      <c r="BH94" s="994">
        <v>83</v>
      </c>
      <c r="BI94" s="994">
        <v>96</v>
      </c>
      <c r="BJ94" s="854"/>
      <c r="BK94" s="881" t="s">
        <v>1962</v>
      </c>
      <c r="BL94" s="994">
        <v>76</v>
      </c>
      <c r="BM94" s="994">
        <v>85</v>
      </c>
      <c r="BN94" s="846">
        <v>58</v>
      </c>
      <c r="BO94" s="994">
        <v>68</v>
      </c>
      <c r="BP94" s="849"/>
      <c r="BQ94" s="847"/>
      <c r="BR94" s="847"/>
      <c r="BS94" s="847"/>
      <c r="BT94" s="847"/>
      <c r="BU94" s="847"/>
      <c r="BV94" s="849"/>
      <c r="BW94" s="847"/>
      <c r="BX94" s="847"/>
      <c r="BY94" s="847"/>
      <c r="BZ94" s="847"/>
      <c r="CA94" s="845"/>
      <c r="CB94" s="845"/>
      <c r="CC94" s="847"/>
      <c r="CD94" s="847"/>
      <c r="CE94" s="847"/>
      <c r="CF94" s="847"/>
      <c r="CG94" s="847"/>
    </row>
    <row r="95" spans="2:85" ht="12.75">
      <c r="B95" s="875" t="s">
        <v>559</v>
      </c>
      <c r="C95" s="994">
        <v>171</v>
      </c>
      <c r="D95" s="994">
        <v>196</v>
      </c>
      <c r="E95" s="994">
        <v>136</v>
      </c>
      <c r="F95" s="994">
        <v>161</v>
      </c>
      <c r="G95" s="847"/>
      <c r="H95" s="847"/>
      <c r="I95" s="847"/>
      <c r="J95" s="847"/>
      <c r="K95" s="847"/>
      <c r="L95" s="847"/>
      <c r="M95" s="847"/>
      <c r="N95" s="849"/>
      <c r="O95" s="849"/>
      <c r="P95" s="849"/>
      <c r="Q95" s="849"/>
      <c r="R95" s="849"/>
      <c r="S95" s="847"/>
      <c r="T95" s="863" t="s">
        <v>951</v>
      </c>
      <c r="U95" s="994">
        <v>91</v>
      </c>
      <c r="V95" s="846">
        <v>111</v>
      </c>
      <c r="W95" s="994">
        <v>55</v>
      </c>
      <c r="X95" s="1004">
        <v>74</v>
      </c>
      <c r="Y95" s="849"/>
      <c r="Z95" s="847"/>
      <c r="AA95" s="847"/>
      <c r="AB95" s="847"/>
      <c r="AC95" s="847"/>
      <c r="AD95" s="847"/>
      <c r="AE95" s="843"/>
      <c r="AF95" s="858" t="s">
        <v>1014</v>
      </c>
      <c r="AG95" s="1012">
        <v>88</v>
      </c>
      <c r="AH95" s="1010">
        <v>97</v>
      </c>
      <c r="AI95" s="1013">
        <v>71</v>
      </c>
      <c r="AJ95" s="1010">
        <v>81</v>
      </c>
      <c r="AK95" s="847"/>
      <c r="AL95" s="847"/>
      <c r="AM95" s="870" t="s">
        <v>817</v>
      </c>
      <c r="AN95" s="994">
        <v>65</v>
      </c>
      <c r="AO95" s="994">
        <v>79</v>
      </c>
      <c r="AP95" s="994">
        <v>41</v>
      </c>
      <c r="AQ95" s="994">
        <v>55</v>
      </c>
      <c r="AR95" s="849"/>
      <c r="AS95" s="847"/>
      <c r="AT95" s="847"/>
      <c r="AU95" s="847"/>
      <c r="AV95" s="847"/>
      <c r="AW95" s="847"/>
      <c r="AX95" s="847"/>
      <c r="AY95" s="851"/>
      <c r="AZ95" s="847"/>
      <c r="BA95" s="847"/>
      <c r="BB95" s="847"/>
      <c r="BC95" s="847"/>
      <c r="BD95" s="854"/>
      <c r="BE95" s="881" t="s">
        <v>1963</v>
      </c>
      <c r="BF95" s="995">
        <v>96</v>
      </c>
      <c r="BG95" s="996">
        <v>108</v>
      </c>
      <c r="BH95" s="995">
        <v>74</v>
      </c>
      <c r="BI95" s="995">
        <v>87</v>
      </c>
      <c r="BJ95" s="854"/>
      <c r="BK95" s="881" t="s">
        <v>1964</v>
      </c>
      <c r="BL95" s="994">
        <v>66</v>
      </c>
      <c r="BM95" s="994">
        <v>74</v>
      </c>
      <c r="BN95" s="846">
        <v>51</v>
      </c>
      <c r="BO95" s="994">
        <v>59</v>
      </c>
      <c r="BP95" s="849"/>
      <c r="BQ95" s="847"/>
      <c r="BR95" s="847"/>
      <c r="BS95" s="847"/>
      <c r="BT95" s="847"/>
      <c r="BU95" s="847"/>
      <c r="BV95" s="849"/>
      <c r="BW95" s="847"/>
      <c r="BX95" s="847"/>
      <c r="BY95" s="847"/>
      <c r="BZ95" s="847"/>
      <c r="CA95" s="845"/>
      <c r="CB95" s="845"/>
      <c r="CC95" s="847"/>
      <c r="CD95" s="847"/>
      <c r="CE95" s="847"/>
      <c r="CF95" s="847"/>
      <c r="CG95" s="847"/>
    </row>
    <row r="96" spans="2:85" ht="12.75">
      <c r="B96" s="875" t="s">
        <v>560</v>
      </c>
      <c r="C96" s="994">
        <v>160</v>
      </c>
      <c r="D96" s="994">
        <v>183</v>
      </c>
      <c r="E96" s="994">
        <v>127</v>
      </c>
      <c r="F96" s="994">
        <v>150</v>
      </c>
      <c r="G96" s="847"/>
      <c r="H96" s="847"/>
      <c r="I96" s="847"/>
      <c r="J96" s="847"/>
      <c r="K96" s="847"/>
      <c r="L96" s="847"/>
      <c r="M96" s="847"/>
      <c r="N96" s="849"/>
      <c r="O96" s="849"/>
      <c r="P96" s="849"/>
      <c r="Q96" s="849"/>
      <c r="R96" s="849"/>
      <c r="S96" s="847"/>
      <c r="T96" s="863" t="s">
        <v>952</v>
      </c>
      <c r="U96" s="994">
        <v>82</v>
      </c>
      <c r="V96" s="846">
        <v>100</v>
      </c>
      <c r="W96" s="994">
        <v>50</v>
      </c>
      <c r="X96" s="1004">
        <v>67</v>
      </c>
      <c r="Y96" s="849"/>
      <c r="Z96" s="847"/>
      <c r="AA96" s="847"/>
      <c r="AB96" s="847"/>
      <c r="AC96" s="847"/>
      <c r="AD96" s="847"/>
      <c r="AE96" s="854"/>
      <c r="AF96" s="858" t="s">
        <v>967</v>
      </c>
      <c r="AG96" s="1014">
        <v>81</v>
      </c>
      <c r="AH96" s="1015">
        <v>89</v>
      </c>
      <c r="AI96" s="1016">
        <v>66</v>
      </c>
      <c r="AJ96" s="1015">
        <v>74</v>
      </c>
      <c r="AK96" s="847"/>
      <c r="AL96" s="847"/>
      <c r="AM96" s="870" t="s">
        <v>818</v>
      </c>
      <c r="AN96" s="994">
        <v>55</v>
      </c>
      <c r="AO96" s="994">
        <v>67</v>
      </c>
      <c r="AP96" s="994">
        <v>35</v>
      </c>
      <c r="AQ96" s="994">
        <v>47</v>
      </c>
      <c r="AR96" s="849"/>
      <c r="AS96" s="847"/>
      <c r="AT96" s="847"/>
      <c r="AU96" s="847"/>
      <c r="AV96" s="847"/>
      <c r="AW96" s="847"/>
      <c r="AX96" s="847"/>
      <c r="AY96" s="851"/>
      <c r="AZ96" s="847"/>
      <c r="BA96" s="847"/>
      <c r="BB96" s="847"/>
      <c r="BC96" s="847"/>
      <c r="BD96" s="847"/>
      <c r="BE96" s="847"/>
      <c r="BF96" s="847"/>
      <c r="BG96" s="847"/>
      <c r="BH96" s="847"/>
      <c r="BI96" s="847"/>
      <c r="BJ96" s="854"/>
      <c r="BK96" s="881" t="s">
        <v>1965</v>
      </c>
      <c r="BL96" s="994">
        <v>60</v>
      </c>
      <c r="BM96" s="994">
        <v>67</v>
      </c>
      <c r="BN96" s="846">
        <v>46</v>
      </c>
      <c r="BO96" s="994">
        <v>54</v>
      </c>
      <c r="BP96" s="849"/>
      <c r="BQ96" s="847"/>
      <c r="BR96" s="847"/>
      <c r="BS96" s="847"/>
      <c r="BT96" s="847"/>
      <c r="BU96" s="847"/>
      <c r="BV96" s="849"/>
      <c r="BW96" s="847"/>
      <c r="BX96" s="847"/>
      <c r="BY96" s="847"/>
      <c r="BZ96" s="847"/>
      <c r="CA96" s="845"/>
      <c r="CB96" s="845"/>
      <c r="CC96" s="847"/>
      <c r="CD96" s="847"/>
      <c r="CE96" s="847"/>
      <c r="CF96" s="847"/>
      <c r="CG96" s="847"/>
    </row>
    <row r="97" spans="2:85" ht="12.75">
      <c r="B97" s="875" t="s">
        <v>561</v>
      </c>
      <c r="C97" s="994">
        <v>149</v>
      </c>
      <c r="D97" s="994">
        <v>170</v>
      </c>
      <c r="E97" s="994">
        <v>119</v>
      </c>
      <c r="F97" s="994">
        <v>140</v>
      </c>
      <c r="G97" s="847"/>
      <c r="H97" s="847"/>
      <c r="I97" s="847"/>
      <c r="J97" s="847"/>
      <c r="K97" s="847"/>
      <c r="L97" s="847"/>
      <c r="M97" s="847"/>
      <c r="N97" s="849"/>
      <c r="O97" s="849"/>
      <c r="P97" s="849"/>
      <c r="Q97" s="849"/>
      <c r="R97" s="849"/>
      <c r="S97" s="847"/>
      <c r="T97" s="863" t="s">
        <v>953</v>
      </c>
      <c r="U97" s="994">
        <v>75</v>
      </c>
      <c r="V97" s="846">
        <v>91</v>
      </c>
      <c r="W97" s="994">
        <v>46</v>
      </c>
      <c r="X97" s="1004">
        <v>62</v>
      </c>
      <c r="Y97" s="849"/>
      <c r="Z97" s="847"/>
      <c r="AA97" s="847"/>
      <c r="AB97" s="847"/>
      <c r="AC97" s="847"/>
      <c r="AD97" s="847"/>
      <c r="AE97" s="854"/>
      <c r="AF97" s="858" t="s">
        <v>968</v>
      </c>
      <c r="AG97" s="1014">
        <v>70</v>
      </c>
      <c r="AH97" s="1015">
        <v>78</v>
      </c>
      <c r="AI97" s="1016">
        <v>58</v>
      </c>
      <c r="AJ97" s="1015">
        <v>65</v>
      </c>
      <c r="AK97" s="847"/>
      <c r="AL97" s="847"/>
      <c r="AM97" s="870" t="s">
        <v>819</v>
      </c>
      <c r="AN97" s="997">
        <v>126</v>
      </c>
      <c r="AO97" s="997">
        <v>153</v>
      </c>
      <c r="AP97" s="997">
        <v>77</v>
      </c>
      <c r="AQ97" s="997">
        <v>103</v>
      </c>
      <c r="AR97" s="849"/>
      <c r="AS97" s="847"/>
      <c r="AT97" s="847"/>
      <c r="AU97" s="847"/>
      <c r="AV97" s="847"/>
      <c r="AW97" s="847"/>
      <c r="AX97" s="847"/>
      <c r="AY97" s="851"/>
      <c r="AZ97" s="847"/>
      <c r="BA97" s="847"/>
      <c r="BB97" s="847"/>
      <c r="BC97" s="847"/>
      <c r="BD97" s="847"/>
      <c r="BE97" s="847"/>
      <c r="BF97" s="847"/>
      <c r="BG97" s="847"/>
      <c r="BH97" s="847"/>
      <c r="BI97" s="847"/>
      <c r="BJ97" s="854"/>
      <c r="BK97" s="881" t="s">
        <v>1966</v>
      </c>
      <c r="BL97" s="994">
        <v>56</v>
      </c>
      <c r="BM97" s="994">
        <v>63</v>
      </c>
      <c r="BN97" s="846">
        <v>43</v>
      </c>
      <c r="BO97" s="994">
        <v>50</v>
      </c>
      <c r="BP97" s="849"/>
      <c r="BQ97" s="847"/>
      <c r="BR97" s="847"/>
      <c r="BS97" s="847"/>
      <c r="BT97" s="847"/>
      <c r="BU97" s="847"/>
      <c r="BV97" s="849"/>
      <c r="BW97" s="847"/>
      <c r="BX97" s="847"/>
      <c r="BY97" s="847"/>
      <c r="BZ97" s="847"/>
      <c r="CA97" s="845"/>
      <c r="CB97" s="845"/>
      <c r="CC97" s="847"/>
      <c r="CD97" s="847"/>
      <c r="CE97" s="847"/>
      <c r="CF97" s="847"/>
      <c r="CG97" s="847"/>
    </row>
    <row r="98" spans="2:85" ht="12.75">
      <c r="B98" s="875" t="s">
        <v>562</v>
      </c>
      <c r="C98" s="995">
        <v>139</v>
      </c>
      <c r="D98" s="995">
        <v>158</v>
      </c>
      <c r="E98" s="995">
        <v>111</v>
      </c>
      <c r="F98" s="995">
        <v>131</v>
      </c>
      <c r="G98" s="847"/>
      <c r="H98" s="847"/>
      <c r="I98" s="847"/>
      <c r="J98" s="847"/>
      <c r="K98" s="847"/>
      <c r="L98" s="847"/>
      <c r="M98" s="847"/>
      <c r="N98" s="849"/>
      <c r="O98" s="849"/>
      <c r="P98" s="849"/>
      <c r="Q98" s="849"/>
      <c r="R98" s="849"/>
      <c r="S98" s="847"/>
      <c r="T98" s="863" t="s">
        <v>954</v>
      </c>
      <c r="U98" s="994">
        <v>69</v>
      </c>
      <c r="V98" s="846">
        <v>84</v>
      </c>
      <c r="W98" s="994">
        <v>42</v>
      </c>
      <c r="X98" s="1004">
        <v>57</v>
      </c>
      <c r="Y98" s="849"/>
      <c r="Z98" s="847"/>
      <c r="AA98" s="847"/>
      <c r="AB98" s="847"/>
      <c r="AC98" s="847"/>
      <c r="AD98" s="847"/>
      <c r="AE98" s="854"/>
      <c r="AF98" s="858" t="s">
        <v>969</v>
      </c>
      <c r="AG98" s="1014">
        <v>64</v>
      </c>
      <c r="AH98" s="1015">
        <v>70</v>
      </c>
      <c r="AI98" s="1016">
        <v>52</v>
      </c>
      <c r="AJ98" s="1015">
        <v>59</v>
      </c>
      <c r="AK98" s="847"/>
      <c r="AL98" s="847"/>
      <c r="AM98" s="870" t="s">
        <v>820</v>
      </c>
      <c r="AN98" s="994">
        <v>104</v>
      </c>
      <c r="AO98" s="994">
        <v>126</v>
      </c>
      <c r="AP98" s="994">
        <v>64</v>
      </c>
      <c r="AQ98" s="994">
        <v>86</v>
      </c>
      <c r="AR98" s="849"/>
      <c r="AS98" s="847"/>
      <c r="AT98" s="847"/>
      <c r="AU98" s="847"/>
      <c r="AV98" s="847"/>
      <c r="AW98" s="847"/>
      <c r="AX98" s="847"/>
      <c r="AY98" s="851"/>
      <c r="AZ98" s="847"/>
      <c r="BA98" s="847"/>
      <c r="BB98" s="847"/>
      <c r="BC98" s="847"/>
      <c r="BD98" s="847"/>
      <c r="BE98" s="847"/>
      <c r="BF98" s="847"/>
      <c r="BG98" s="847"/>
      <c r="BH98" s="847"/>
      <c r="BI98" s="847"/>
      <c r="BJ98" s="854"/>
      <c r="BK98" s="881" t="s">
        <v>1967</v>
      </c>
      <c r="BL98" s="994">
        <v>51</v>
      </c>
      <c r="BM98" s="994">
        <v>58</v>
      </c>
      <c r="BN98" s="846">
        <v>40</v>
      </c>
      <c r="BO98" s="994">
        <v>46</v>
      </c>
      <c r="BP98" s="849"/>
      <c r="BQ98" s="847"/>
      <c r="BR98" s="847"/>
      <c r="BS98" s="847"/>
      <c r="BT98" s="847"/>
      <c r="BU98" s="847"/>
      <c r="BV98" s="849"/>
      <c r="BW98" s="847"/>
      <c r="BX98" s="847"/>
      <c r="BY98" s="847"/>
      <c r="BZ98" s="847"/>
      <c r="CA98" s="845"/>
      <c r="CB98" s="845"/>
      <c r="CC98" s="847"/>
      <c r="CD98" s="847"/>
      <c r="CE98" s="847"/>
      <c r="CF98" s="847"/>
      <c r="CG98" s="847"/>
    </row>
    <row r="99" spans="2:85" ht="12.75">
      <c r="B99" s="875" t="s">
        <v>563</v>
      </c>
      <c r="C99" s="994">
        <v>131</v>
      </c>
      <c r="D99" s="994">
        <v>149</v>
      </c>
      <c r="E99" s="994">
        <v>105</v>
      </c>
      <c r="F99" s="994">
        <v>123</v>
      </c>
      <c r="G99" s="847"/>
      <c r="H99" s="847"/>
      <c r="I99" s="847"/>
      <c r="J99" s="847"/>
      <c r="K99" s="847"/>
      <c r="L99" s="847"/>
      <c r="M99" s="847"/>
      <c r="N99" s="849"/>
      <c r="O99" s="849"/>
      <c r="P99" s="849"/>
      <c r="Q99" s="849"/>
      <c r="R99" s="849"/>
      <c r="S99" s="847"/>
      <c r="T99" s="863" t="s">
        <v>955</v>
      </c>
      <c r="U99" s="995">
        <v>64</v>
      </c>
      <c r="V99" s="996">
        <v>77</v>
      </c>
      <c r="W99" s="995">
        <v>39</v>
      </c>
      <c r="X99" s="1005">
        <v>53</v>
      </c>
      <c r="Y99" s="849"/>
      <c r="Z99" s="847"/>
      <c r="AA99" s="847"/>
      <c r="AB99" s="847"/>
      <c r="AC99" s="847"/>
      <c r="AD99" s="847"/>
      <c r="AE99" s="854"/>
      <c r="AF99" s="858" t="s">
        <v>970</v>
      </c>
      <c r="AG99" s="1014">
        <v>57</v>
      </c>
      <c r="AH99" s="1015">
        <v>63</v>
      </c>
      <c r="AI99" s="1016">
        <v>47</v>
      </c>
      <c r="AJ99" s="1015">
        <v>53</v>
      </c>
      <c r="AK99" s="847"/>
      <c r="AL99" s="847"/>
      <c r="AM99" s="870" t="s">
        <v>1984</v>
      </c>
      <c r="AN99" s="994">
        <v>92</v>
      </c>
      <c r="AO99" s="994">
        <v>111</v>
      </c>
      <c r="AP99" s="994">
        <v>56</v>
      </c>
      <c r="AQ99" s="994">
        <v>76</v>
      </c>
      <c r="AR99" s="849"/>
      <c r="AS99" s="847"/>
      <c r="AT99" s="847"/>
      <c r="AU99" s="847"/>
      <c r="AV99" s="847"/>
      <c r="AW99" s="847"/>
      <c r="AX99" s="847"/>
      <c r="AY99" s="851"/>
      <c r="AZ99" s="847"/>
      <c r="BA99" s="847"/>
      <c r="BB99" s="847"/>
      <c r="BC99" s="847"/>
      <c r="BD99" s="847"/>
      <c r="BE99" s="847"/>
      <c r="BF99" s="847"/>
      <c r="BG99" s="847"/>
      <c r="BH99" s="847"/>
      <c r="BI99" s="847"/>
      <c r="BJ99" s="854"/>
      <c r="BK99" s="881" t="s">
        <v>1968</v>
      </c>
      <c r="BL99" s="994">
        <v>46</v>
      </c>
      <c r="BM99" s="994">
        <v>52</v>
      </c>
      <c r="BN99" s="846">
        <v>36</v>
      </c>
      <c r="BO99" s="994">
        <v>42</v>
      </c>
      <c r="BP99" s="849"/>
      <c r="BQ99" s="847"/>
      <c r="BR99" s="847"/>
      <c r="BS99" s="847"/>
      <c r="BT99" s="847"/>
      <c r="BU99" s="847"/>
      <c r="BV99" s="849"/>
      <c r="BW99" s="847"/>
      <c r="BX99" s="847"/>
      <c r="BY99" s="847"/>
      <c r="BZ99" s="847"/>
      <c r="CA99" s="845"/>
      <c r="CB99" s="845"/>
      <c r="CC99" s="847"/>
      <c r="CD99" s="847"/>
      <c r="CE99" s="847"/>
      <c r="CF99" s="847"/>
      <c r="CG99" s="847"/>
    </row>
    <row r="100" spans="2:85" ht="12.75">
      <c r="B100" s="875" t="s">
        <v>564</v>
      </c>
      <c r="C100" s="994">
        <v>123</v>
      </c>
      <c r="D100" s="994">
        <v>140</v>
      </c>
      <c r="E100" s="994">
        <v>99</v>
      </c>
      <c r="F100" s="994">
        <v>116</v>
      </c>
      <c r="G100" s="847"/>
      <c r="H100" s="847"/>
      <c r="I100" s="847"/>
      <c r="J100" s="847"/>
      <c r="K100" s="847"/>
      <c r="L100" s="847"/>
      <c r="M100" s="847"/>
      <c r="N100" s="849"/>
      <c r="O100" s="849"/>
      <c r="P100" s="849"/>
      <c r="Q100" s="849"/>
      <c r="R100" s="849"/>
      <c r="S100" s="847"/>
      <c r="T100" s="847"/>
      <c r="U100" s="847"/>
      <c r="V100" s="847"/>
      <c r="W100" s="847"/>
      <c r="X100" s="847"/>
      <c r="Y100" s="849"/>
      <c r="Z100" s="847"/>
      <c r="AA100" s="847"/>
      <c r="AB100" s="847"/>
      <c r="AC100" s="847"/>
      <c r="AD100" s="847"/>
      <c r="AE100" s="847"/>
      <c r="AF100" s="876" t="s">
        <v>1015</v>
      </c>
      <c r="AG100" s="1015">
        <v>54</v>
      </c>
      <c r="AH100" s="1015">
        <v>60</v>
      </c>
      <c r="AI100" s="1015">
        <v>44</v>
      </c>
      <c r="AJ100" s="1015">
        <v>50</v>
      </c>
      <c r="AK100" s="847"/>
      <c r="AL100" s="847"/>
      <c r="AM100" s="870" t="s">
        <v>2030</v>
      </c>
      <c r="AN100" s="995">
        <v>81</v>
      </c>
      <c r="AO100" s="995">
        <v>98</v>
      </c>
      <c r="AP100" s="995">
        <v>50</v>
      </c>
      <c r="AQ100" s="995">
        <v>67</v>
      </c>
      <c r="AR100" s="849"/>
      <c r="AS100" s="847"/>
      <c r="AT100" s="847"/>
      <c r="AU100" s="847"/>
      <c r="AV100" s="847"/>
      <c r="AW100" s="847"/>
      <c r="AX100" s="847"/>
      <c r="AY100" s="851"/>
      <c r="AZ100" s="847"/>
      <c r="BA100" s="847"/>
      <c r="BB100" s="847"/>
      <c r="BC100" s="847"/>
      <c r="BD100" s="847"/>
      <c r="BE100" s="847"/>
      <c r="BF100" s="847"/>
      <c r="BG100" s="847"/>
      <c r="BH100" s="847"/>
      <c r="BI100" s="847"/>
      <c r="BJ100" s="843"/>
      <c r="BK100" s="881" t="s">
        <v>132</v>
      </c>
      <c r="BL100" s="994">
        <v>45</v>
      </c>
      <c r="BM100" s="994">
        <v>51</v>
      </c>
      <c r="BN100" s="846">
        <v>35</v>
      </c>
      <c r="BO100" s="994">
        <v>41</v>
      </c>
      <c r="BP100" s="849"/>
      <c r="BQ100" s="847"/>
      <c r="BR100" s="847"/>
      <c r="BS100" s="847"/>
      <c r="BT100" s="847"/>
      <c r="BU100" s="847"/>
      <c r="BV100" s="849"/>
      <c r="BW100" s="847"/>
      <c r="BX100" s="847"/>
      <c r="BY100" s="847"/>
      <c r="BZ100" s="847"/>
      <c r="CA100" s="845"/>
      <c r="CB100" s="845"/>
      <c r="CC100" s="847"/>
      <c r="CD100" s="847"/>
      <c r="CE100" s="847"/>
      <c r="CF100" s="847"/>
      <c r="CG100" s="847"/>
    </row>
    <row r="101" spans="2:85" ht="12.75">
      <c r="B101" s="875" t="s">
        <v>565</v>
      </c>
      <c r="C101" s="994">
        <v>117</v>
      </c>
      <c r="D101" s="994">
        <v>133</v>
      </c>
      <c r="E101" s="994">
        <v>94</v>
      </c>
      <c r="F101" s="994">
        <v>110</v>
      </c>
      <c r="G101" s="847"/>
      <c r="H101" s="847"/>
      <c r="I101" s="847"/>
      <c r="J101" s="847"/>
      <c r="K101" s="847"/>
      <c r="L101" s="847"/>
      <c r="M101" s="847"/>
      <c r="N101" s="849"/>
      <c r="O101" s="849"/>
      <c r="P101" s="849"/>
      <c r="Q101" s="849"/>
      <c r="R101" s="849"/>
      <c r="S101" s="847"/>
      <c r="T101" s="847"/>
      <c r="U101" s="847"/>
      <c r="V101" s="847"/>
      <c r="W101" s="847"/>
      <c r="X101" s="847"/>
      <c r="Y101" s="849"/>
      <c r="Z101" s="847"/>
      <c r="AA101" s="847"/>
      <c r="AB101" s="847"/>
      <c r="AC101" s="847"/>
      <c r="AD101" s="847"/>
      <c r="AE101" s="847"/>
      <c r="AF101" s="876" t="s">
        <v>1016</v>
      </c>
      <c r="AG101" s="1015">
        <v>51</v>
      </c>
      <c r="AH101" s="1015">
        <v>57</v>
      </c>
      <c r="AI101" s="1015">
        <v>42</v>
      </c>
      <c r="AJ101" s="1015">
        <v>48</v>
      </c>
      <c r="AK101" s="847"/>
      <c r="AL101" s="847"/>
      <c r="AM101" s="849"/>
      <c r="AN101" s="849"/>
      <c r="AO101" s="849"/>
      <c r="AP101" s="849"/>
      <c r="AQ101" s="849"/>
      <c r="AR101" s="849"/>
      <c r="AS101" s="847"/>
      <c r="AT101" s="847"/>
      <c r="AU101" s="847"/>
      <c r="AV101" s="847"/>
      <c r="AW101" s="847"/>
      <c r="AX101" s="847"/>
      <c r="AY101" s="851"/>
      <c r="AZ101" s="847"/>
      <c r="BA101" s="847"/>
      <c r="BB101" s="847"/>
      <c r="BC101" s="847"/>
      <c r="BD101" s="847"/>
      <c r="BE101" s="847"/>
      <c r="BF101" s="847"/>
      <c r="BG101" s="847"/>
      <c r="BH101" s="847"/>
      <c r="BI101" s="847"/>
      <c r="BJ101" s="854"/>
      <c r="BK101" s="881" t="s">
        <v>1969</v>
      </c>
      <c r="BL101" s="994">
        <v>42</v>
      </c>
      <c r="BM101" s="994">
        <v>48</v>
      </c>
      <c r="BN101" s="846">
        <v>33</v>
      </c>
      <c r="BO101" s="994">
        <v>38</v>
      </c>
      <c r="BP101" s="849"/>
      <c r="BQ101" s="847"/>
      <c r="BR101" s="847"/>
      <c r="BS101" s="847"/>
      <c r="BT101" s="847"/>
      <c r="BU101" s="847"/>
      <c r="BV101" s="849"/>
      <c r="BW101" s="847"/>
      <c r="BX101" s="847"/>
      <c r="BY101" s="847"/>
      <c r="BZ101" s="847"/>
      <c r="CA101" s="845"/>
      <c r="CB101" s="845"/>
      <c r="CC101" s="847"/>
      <c r="CD101" s="847"/>
      <c r="CE101" s="847"/>
      <c r="CF101" s="847"/>
      <c r="CG101" s="847"/>
    </row>
    <row r="102" spans="2:85" ht="12.75">
      <c r="B102" s="875" t="s">
        <v>566</v>
      </c>
      <c r="C102" s="994">
        <v>110</v>
      </c>
      <c r="D102" s="994">
        <v>125</v>
      </c>
      <c r="E102" s="994">
        <v>89</v>
      </c>
      <c r="F102" s="994">
        <v>104</v>
      </c>
      <c r="G102" s="847"/>
      <c r="H102" s="847"/>
      <c r="I102" s="847"/>
      <c r="J102" s="847"/>
      <c r="K102" s="847"/>
      <c r="L102" s="847"/>
      <c r="M102" s="847"/>
      <c r="N102" s="849"/>
      <c r="O102" s="849"/>
      <c r="P102" s="849"/>
      <c r="Q102" s="849"/>
      <c r="R102" s="849"/>
      <c r="S102" s="847"/>
      <c r="T102" s="847"/>
      <c r="U102" s="847"/>
      <c r="V102" s="847"/>
      <c r="W102" s="847"/>
      <c r="X102" s="847"/>
      <c r="Y102" s="849"/>
      <c r="Z102" s="847"/>
      <c r="AA102" s="847"/>
      <c r="AB102" s="847"/>
      <c r="AC102" s="847"/>
      <c r="AD102" s="847"/>
      <c r="AE102" s="847"/>
      <c r="AF102" s="876" t="s">
        <v>1017</v>
      </c>
      <c r="AG102" s="1015">
        <v>46</v>
      </c>
      <c r="AH102" s="1015">
        <v>51</v>
      </c>
      <c r="AI102" s="1015">
        <v>38</v>
      </c>
      <c r="AJ102" s="1015">
        <v>43</v>
      </c>
      <c r="AK102" s="847"/>
      <c r="AL102" s="847"/>
      <c r="AM102" s="847"/>
      <c r="AN102" s="847"/>
      <c r="AO102" s="847"/>
      <c r="AP102" s="847"/>
      <c r="AQ102" s="847"/>
      <c r="AR102" s="849"/>
      <c r="AS102" s="847"/>
      <c r="AT102" s="847"/>
      <c r="AU102" s="847"/>
      <c r="AV102" s="847"/>
      <c r="AW102" s="847"/>
      <c r="AX102" s="847"/>
      <c r="AY102" s="851"/>
      <c r="AZ102" s="847"/>
      <c r="BA102" s="847"/>
      <c r="BB102" s="847"/>
      <c r="BC102" s="847"/>
      <c r="BD102" s="847"/>
      <c r="BE102" s="847"/>
      <c r="BF102" s="847"/>
      <c r="BG102" s="847"/>
      <c r="BH102" s="847"/>
      <c r="BI102" s="847"/>
      <c r="BJ102" s="854"/>
      <c r="BK102" s="881" t="s">
        <v>1970</v>
      </c>
      <c r="BL102" s="994">
        <v>39</v>
      </c>
      <c r="BM102" s="994">
        <v>44</v>
      </c>
      <c r="BN102" s="846">
        <v>31</v>
      </c>
      <c r="BO102" s="994">
        <v>36</v>
      </c>
      <c r="BP102" s="849"/>
      <c r="BQ102" s="847"/>
      <c r="BR102" s="847"/>
      <c r="BS102" s="847"/>
      <c r="BT102" s="847"/>
      <c r="BU102" s="847"/>
      <c r="BV102" s="849"/>
      <c r="BW102" s="847"/>
      <c r="BX102" s="847"/>
      <c r="BY102" s="847"/>
      <c r="BZ102" s="847"/>
      <c r="CA102" s="845"/>
      <c r="CB102" s="845"/>
      <c r="CC102" s="847"/>
      <c r="CD102" s="847"/>
      <c r="CE102" s="847"/>
      <c r="CF102" s="847"/>
      <c r="CG102" s="847"/>
    </row>
    <row r="103" spans="2:85" ht="12.75">
      <c r="B103" s="875" t="s">
        <v>567</v>
      </c>
      <c r="C103" s="994">
        <v>105</v>
      </c>
      <c r="D103" s="994">
        <v>119</v>
      </c>
      <c r="E103" s="994">
        <v>85</v>
      </c>
      <c r="F103" s="994">
        <v>99</v>
      </c>
      <c r="G103" s="847"/>
      <c r="H103" s="847"/>
      <c r="I103" s="847"/>
      <c r="J103" s="847"/>
      <c r="K103" s="847"/>
      <c r="L103" s="847"/>
      <c r="M103" s="847"/>
      <c r="N103" s="849"/>
      <c r="O103" s="849"/>
      <c r="P103" s="849"/>
      <c r="Q103" s="849"/>
      <c r="R103" s="849"/>
      <c r="S103" s="847"/>
      <c r="T103" s="847"/>
      <c r="U103" s="847"/>
      <c r="V103" s="847"/>
      <c r="W103" s="847"/>
      <c r="X103" s="847"/>
      <c r="Y103" s="849"/>
      <c r="Z103" s="847"/>
      <c r="AA103" s="847"/>
      <c r="AB103" s="847"/>
      <c r="AC103" s="847"/>
      <c r="AD103" s="847"/>
      <c r="AE103" s="847"/>
      <c r="AF103" s="876" t="s">
        <v>1018</v>
      </c>
      <c r="AG103" s="1017">
        <v>39</v>
      </c>
      <c r="AH103" s="1017">
        <v>44</v>
      </c>
      <c r="AI103" s="1017">
        <v>33</v>
      </c>
      <c r="AJ103" s="1017">
        <v>37</v>
      </c>
      <c r="AK103" s="847"/>
      <c r="AL103" s="847"/>
      <c r="AM103" s="847"/>
      <c r="AN103" s="847"/>
      <c r="AO103" s="847"/>
      <c r="AP103" s="847"/>
      <c r="AQ103" s="847"/>
      <c r="AR103" s="849"/>
      <c r="AS103" s="847"/>
      <c r="AT103" s="847"/>
      <c r="AU103" s="847"/>
      <c r="AV103" s="847"/>
      <c r="AW103" s="847"/>
      <c r="AX103" s="847"/>
      <c r="AY103" s="851"/>
      <c r="AZ103" s="847"/>
      <c r="BA103" s="847"/>
      <c r="BB103" s="847"/>
      <c r="BC103" s="847"/>
      <c r="BD103" s="847"/>
      <c r="BE103" s="847"/>
      <c r="BF103" s="847"/>
      <c r="BG103" s="847"/>
      <c r="BH103" s="847"/>
      <c r="BI103" s="847"/>
      <c r="BJ103" s="854"/>
      <c r="BK103" s="881" t="s">
        <v>1971</v>
      </c>
      <c r="BL103" s="994">
        <v>34</v>
      </c>
      <c r="BM103" s="994">
        <v>39</v>
      </c>
      <c r="BN103" s="846">
        <v>27</v>
      </c>
      <c r="BO103" s="994">
        <v>31</v>
      </c>
      <c r="BP103" s="849"/>
      <c r="BQ103" s="847"/>
      <c r="BR103" s="847"/>
      <c r="BS103" s="847"/>
      <c r="BT103" s="847"/>
      <c r="BU103" s="847"/>
      <c r="BV103" s="849"/>
      <c r="BW103" s="847"/>
      <c r="BX103" s="847"/>
      <c r="BY103" s="847"/>
      <c r="BZ103" s="847"/>
      <c r="CA103" s="847"/>
      <c r="CB103" s="845"/>
      <c r="CC103" s="847"/>
      <c r="CD103" s="847"/>
      <c r="CE103" s="847"/>
      <c r="CF103" s="847"/>
      <c r="CG103" s="847"/>
    </row>
    <row r="104" spans="2:85" ht="12.75">
      <c r="B104" s="875" t="s">
        <v>568</v>
      </c>
      <c r="C104" s="997">
        <v>100</v>
      </c>
      <c r="D104" s="997">
        <v>113</v>
      </c>
      <c r="E104" s="997">
        <v>81</v>
      </c>
      <c r="F104" s="997">
        <v>94</v>
      </c>
      <c r="G104" s="847"/>
      <c r="H104" s="847"/>
      <c r="I104" s="847"/>
      <c r="J104" s="847"/>
      <c r="K104" s="847"/>
      <c r="L104" s="847"/>
      <c r="M104" s="847"/>
      <c r="N104" s="849"/>
      <c r="O104" s="849"/>
      <c r="P104" s="849"/>
      <c r="Q104" s="849"/>
      <c r="R104" s="849"/>
      <c r="S104" s="847"/>
      <c r="T104" s="847"/>
      <c r="U104" s="847"/>
      <c r="V104" s="847"/>
      <c r="W104" s="847"/>
      <c r="X104" s="847"/>
      <c r="Y104" s="849"/>
      <c r="Z104" s="847"/>
      <c r="AA104" s="847"/>
      <c r="AB104" s="847"/>
      <c r="AC104" s="847"/>
      <c r="AD104" s="847"/>
      <c r="AE104" s="849"/>
      <c r="AF104" s="847"/>
      <c r="AG104" s="847"/>
      <c r="AH104" s="847"/>
      <c r="AI104" s="847"/>
      <c r="AJ104" s="847"/>
      <c r="AK104" s="847"/>
      <c r="AL104" s="847"/>
      <c r="AM104" s="847"/>
      <c r="AN104" s="847"/>
      <c r="AO104" s="847"/>
      <c r="AP104" s="847"/>
      <c r="AQ104" s="847"/>
      <c r="AR104" s="849"/>
      <c r="AS104" s="847"/>
      <c r="AT104" s="847"/>
      <c r="AU104" s="847"/>
      <c r="AV104" s="847"/>
      <c r="AW104" s="847"/>
      <c r="AX104" s="847"/>
      <c r="AY104" s="851"/>
      <c r="AZ104" s="847"/>
      <c r="BA104" s="847"/>
      <c r="BB104" s="847"/>
      <c r="BC104" s="847"/>
      <c r="BD104" s="847"/>
      <c r="BE104" s="847"/>
      <c r="BF104" s="847"/>
      <c r="BG104" s="847"/>
      <c r="BH104" s="847"/>
      <c r="BI104" s="847"/>
      <c r="BJ104" s="854"/>
      <c r="BK104" s="881" t="s">
        <v>1972</v>
      </c>
      <c r="BL104" s="994">
        <v>29</v>
      </c>
      <c r="BM104" s="994">
        <v>33</v>
      </c>
      <c r="BN104" s="846">
        <v>23</v>
      </c>
      <c r="BO104" s="994">
        <v>27</v>
      </c>
      <c r="BP104" s="849"/>
      <c r="BQ104" s="847"/>
      <c r="BR104" s="847"/>
      <c r="BS104" s="847"/>
      <c r="BT104" s="847"/>
      <c r="BU104" s="847"/>
      <c r="BV104" s="849"/>
      <c r="BW104" s="847"/>
      <c r="BX104" s="847"/>
      <c r="BY104" s="847"/>
      <c r="BZ104" s="847"/>
      <c r="CA104" s="847"/>
      <c r="CB104" s="845"/>
      <c r="CC104" s="847"/>
      <c r="CD104" s="847"/>
      <c r="CE104" s="847"/>
      <c r="CF104" s="847"/>
      <c r="CG104" s="847"/>
    </row>
    <row r="105" spans="2:85" ht="12.75">
      <c r="B105" s="875" t="s">
        <v>569</v>
      </c>
      <c r="C105" s="995">
        <v>89</v>
      </c>
      <c r="D105" s="995">
        <v>101</v>
      </c>
      <c r="E105" s="995">
        <v>73</v>
      </c>
      <c r="F105" s="995">
        <v>84</v>
      </c>
      <c r="G105" s="847"/>
      <c r="H105" s="847"/>
      <c r="I105" s="847"/>
      <c r="J105" s="847"/>
      <c r="K105" s="847"/>
      <c r="L105" s="847"/>
      <c r="M105" s="847"/>
      <c r="N105" s="849"/>
      <c r="O105" s="849"/>
      <c r="P105" s="849"/>
      <c r="Q105" s="849"/>
      <c r="R105" s="849"/>
      <c r="S105" s="847"/>
      <c r="T105" s="847"/>
      <c r="U105" s="847"/>
      <c r="V105" s="847"/>
      <c r="W105" s="847"/>
      <c r="X105" s="847"/>
      <c r="Y105" s="849"/>
      <c r="Z105" s="847"/>
      <c r="AA105" s="847"/>
      <c r="AB105" s="847"/>
      <c r="AC105" s="847"/>
      <c r="AD105" s="847"/>
      <c r="AE105" s="849"/>
      <c r="AF105" s="847"/>
      <c r="AG105" s="847"/>
      <c r="AH105" s="847"/>
      <c r="AI105" s="847"/>
      <c r="AJ105" s="847"/>
      <c r="AK105" s="847"/>
      <c r="AL105" s="847"/>
      <c r="AM105" s="847"/>
      <c r="AN105" s="847"/>
      <c r="AO105" s="847"/>
      <c r="AP105" s="847"/>
      <c r="AQ105" s="847"/>
      <c r="AR105" s="849"/>
      <c r="AS105" s="847"/>
      <c r="AT105" s="847"/>
      <c r="AU105" s="847"/>
      <c r="AV105" s="847"/>
      <c r="AW105" s="847"/>
      <c r="AX105" s="847"/>
      <c r="AY105" s="851"/>
      <c r="AZ105" s="847"/>
      <c r="BA105" s="847"/>
      <c r="BB105" s="847"/>
      <c r="BC105" s="847"/>
      <c r="BD105" s="847"/>
      <c r="BE105" s="847"/>
      <c r="BF105" s="847"/>
      <c r="BG105" s="847"/>
      <c r="BH105" s="847"/>
      <c r="BI105" s="847"/>
      <c r="BJ105" s="854"/>
      <c r="BK105" s="881" t="s">
        <v>1973</v>
      </c>
      <c r="BL105" s="994">
        <v>76</v>
      </c>
      <c r="BM105" s="994">
        <v>85</v>
      </c>
      <c r="BN105" s="846">
        <v>59</v>
      </c>
      <c r="BO105" s="994">
        <v>68</v>
      </c>
      <c r="BP105" s="849"/>
      <c r="BQ105" s="847"/>
      <c r="BR105" s="847"/>
      <c r="BS105" s="847"/>
      <c r="BT105" s="847"/>
      <c r="BU105" s="847"/>
      <c r="BV105" s="849"/>
      <c r="BW105" s="847"/>
      <c r="BX105" s="847"/>
      <c r="BY105" s="847"/>
      <c r="BZ105" s="847"/>
      <c r="CA105" s="847"/>
      <c r="CB105" s="845"/>
      <c r="CC105" s="847"/>
      <c r="CD105" s="847"/>
      <c r="CE105" s="847"/>
      <c r="CF105" s="847"/>
      <c r="CG105" s="847"/>
    </row>
    <row r="106" spans="2:85" ht="12.75">
      <c r="B106" s="875" t="s">
        <v>570</v>
      </c>
      <c r="C106" s="994">
        <v>81</v>
      </c>
      <c r="D106" s="994">
        <v>91</v>
      </c>
      <c r="E106" s="994">
        <v>66</v>
      </c>
      <c r="F106" s="994">
        <v>77</v>
      </c>
      <c r="G106" s="847"/>
      <c r="H106" s="847"/>
      <c r="I106" s="847"/>
      <c r="J106" s="847"/>
      <c r="K106" s="847"/>
      <c r="L106" s="847"/>
      <c r="M106" s="847"/>
      <c r="N106" s="849"/>
      <c r="O106" s="849"/>
      <c r="P106" s="849"/>
      <c r="Q106" s="849"/>
      <c r="R106" s="849"/>
      <c r="S106" s="847"/>
      <c r="T106" s="847"/>
      <c r="U106" s="847"/>
      <c r="V106" s="847"/>
      <c r="W106" s="847"/>
      <c r="X106" s="847"/>
      <c r="Y106" s="849"/>
      <c r="Z106" s="847"/>
      <c r="AA106" s="847"/>
      <c r="AB106" s="847"/>
      <c r="AC106" s="847"/>
      <c r="AD106" s="847"/>
      <c r="AE106" s="849"/>
      <c r="AF106" s="847"/>
      <c r="AG106" s="847"/>
      <c r="AH106" s="847"/>
      <c r="AI106" s="847"/>
      <c r="AJ106" s="847"/>
      <c r="AK106" s="847"/>
      <c r="AL106" s="847"/>
      <c r="AM106" s="847"/>
      <c r="AN106" s="847"/>
      <c r="AO106" s="847"/>
      <c r="AP106" s="847"/>
      <c r="AQ106" s="847"/>
      <c r="AR106" s="849"/>
      <c r="AS106" s="847"/>
      <c r="AT106" s="847"/>
      <c r="AU106" s="847"/>
      <c r="AV106" s="847"/>
      <c r="AW106" s="847"/>
      <c r="AX106" s="847"/>
      <c r="AY106" s="851"/>
      <c r="AZ106" s="847"/>
      <c r="BA106" s="847"/>
      <c r="BB106" s="847"/>
      <c r="BC106" s="847"/>
      <c r="BD106" s="847"/>
      <c r="BE106" s="847"/>
      <c r="BF106" s="847"/>
      <c r="BG106" s="847"/>
      <c r="BH106" s="847"/>
      <c r="BI106" s="847"/>
      <c r="BJ106" s="854"/>
      <c r="BK106" s="881" t="s">
        <v>1974</v>
      </c>
      <c r="BL106" s="994">
        <v>67</v>
      </c>
      <c r="BM106" s="994">
        <v>75</v>
      </c>
      <c r="BN106" s="846">
        <v>52</v>
      </c>
      <c r="BO106" s="994">
        <v>60</v>
      </c>
      <c r="BP106" s="849"/>
      <c r="BQ106" s="847"/>
      <c r="BR106" s="847"/>
      <c r="BS106" s="847"/>
      <c r="BT106" s="847"/>
      <c r="BU106" s="847"/>
      <c r="BV106" s="849"/>
      <c r="BW106" s="847"/>
      <c r="BX106" s="847"/>
      <c r="BY106" s="847"/>
      <c r="BZ106" s="847"/>
      <c r="CA106" s="847"/>
      <c r="CB106" s="845"/>
      <c r="CC106" s="847"/>
      <c r="CD106" s="847"/>
      <c r="CE106" s="847"/>
      <c r="CF106" s="847"/>
      <c r="CG106" s="847"/>
    </row>
    <row r="107" spans="2:85" ht="12.75">
      <c r="B107" s="875" t="s">
        <v>571</v>
      </c>
      <c r="C107" s="995">
        <v>75</v>
      </c>
      <c r="D107" s="995">
        <v>85</v>
      </c>
      <c r="E107" s="995">
        <v>61</v>
      </c>
      <c r="F107" s="995">
        <v>71</v>
      </c>
      <c r="G107" s="847"/>
      <c r="H107" s="847"/>
      <c r="I107" s="847"/>
      <c r="J107" s="847"/>
      <c r="K107" s="847"/>
      <c r="L107" s="847"/>
      <c r="M107" s="847"/>
      <c r="N107" s="849"/>
      <c r="O107" s="849"/>
      <c r="P107" s="849"/>
      <c r="Q107" s="849"/>
      <c r="R107" s="849"/>
      <c r="S107" s="847"/>
      <c r="T107" s="847"/>
      <c r="U107" s="847"/>
      <c r="V107" s="847"/>
      <c r="W107" s="847"/>
      <c r="X107" s="847"/>
      <c r="Y107" s="847"/>
      <c r="Z107" s="847"/>
      <c r="AA107" s="847"/>
      <c r="AB107" s="847"/>
      <c r="AC107" s="847"/>
      <c r="AD107" s="847"/>
      <c r="AE107" s="847"/>
      <c r="AF107" s="847"/>
      <c r="AG107" s="847"/>
      <c r="AH107" s="847"/>
      <c r="AI107" s="847"/>
      <c r="AJ107" s="847"/>
      <c r="AK107" s="847"/>
      <c r="AL107" s="847"/>
      <c r="AM107" s="847"/>
      <c r="AN107" s="847"/>
      <c r="AO107" s="847"/>
      <c r="AP107" s="847"/>
      <c r="AQ107" s="847"/>
      <c r="AR107" s="847"/>
      <c r="AS107" s="847"/>
      <c r="AT107" s="847"/>
      <c r="AU107" s="847"/>
      <c r="AV107" s="847"/>
      <c r="AW107" s="847"/>
      <c r="AX107" s="847"/>
      <c r="AY107" s="851"/>
      <c r="AZ107" s="847"/>
      <c r="BA107" s="847"/>
      <c r="BB107" s="847"/>
      <c r="BC107" s="847"/>
      <c r="BD107" s="847"/>
      <c r="BE107" s="847"/>
      <c r="BF107" s="847"/>
      <c r="BG107" s="847"/>
      <c r="BH107" s="847"/>
      <c r="BI107" s="847"/>
      <c r="BJ107" s="854"/>
      <c r="BK107" s="881" t="s">
        <v>1975</v>
      </c>
      <c r="BL107" s="994">
        <v>61</v>
      </c>
      <c r="BM107" s="994">
        <v>68</v>
      </c>
      <c r="BN107" s="846">
        <v>47</v>
      </c>
      <c r="BO107" s="994">
        <v>55</v>
      </c>
      <c r="BP107" s="847"/>
      <c r="BQ107" s="847"/>
      <c r="BR107" s="847"/>
      <c r="BS107" s="847"/>
      <c r="BT107" s="847"/>
      <c r="BU107" s="847"/>
      <c r="BV107" s="847"/>
      <c r="BW107" s="847"/>
      <c r="BX107" s="847"/>
      <c r="BY107" s="847"/>
      <c r="BZ107" s="847"/>
      <c r="CA107" s="847"/>
      <c r="CB107" s="847"/>
      <c r="CC107" s="847"/>
      <c r="CD107" s="847"/>
      <c r="CE107" s="847"/>
      <c r="CF107" s="847"/>
      <c r="CG107" s="847"/>
    </row>
    <row r="108" spans="2:85" ht="12.75">
      <c r="B108" s="875" t="s">
        <v>572</v>
      </c>
      <c r="C108" s="1001">
        <v>68</v>
      </c>
      <c r="D108" s="857">
        <v>76</v>
      </c>
      <c r="E108" s="1001">
        <v>56</v>
      </c>
      <c r="F108" s="1002">
        <v>64</v>
      </c>
      <c r="G108" s="847"/>
      <c r="H108" s="847"/>
      <c r="I108" s="847"/>
      <c r="J108" s="847"/>
      <c r="K108" s="847"/>
      <c r="L108" s="847"/>
      <c r="M108" s="847"/>
      <c r="N108" s="849"/>
      <c r="O108" s="849"/>
      <c r="P108" s="849"/>
      <c r="Q108" s="849"/>
      <c r="R108" s="849"/>
      <c r="S108" s="847"/>
      <c r="T108" s="847"/>
      <c r="U108" s="847"/>
      <c r="V108" s="847"/>
      <c r="W108" s="847"/>
      <c r="X108" s="847"/>
      <c r="Y108" s="847"/>
      <c r="Z108" s="847"/>
      <c r="AA108" s="847"/>
      <c r="AB108" s="847"/>
      <c r="AC108" s="847"/>
      <c r="AD108" s="847"/>
      <c r="AE108" s="847"/>
      <c r="AF108" s="847"/>
      <c r="AG108" s="847"/>
      <c r="AH108" s="847"/>
      <c r="AI108" s="847"/>
      <c r="AJ108" s="847"/>
      <c r="AK108" s="847"/>
      <c r="AL108" s="847"/>
      <c r="AM108" s="847"/>
      <c r="AN108" s="847"/>
      <c r="AO108" s="847"/>
      <c r="AP108" s="847"/>
      <c r="AQ108" s="847"/>
      <c r="AR108" s="847"/>
      <c r="AS108" s="847"/>
      <c r="AT108" s="847"/>
      <c r="AU108" s="847"/>
      <c r="AV108" s="847"/>
      <c r="AW108" s="847"/>
      <c r="AX108" s="847"/>
      <c r="AY108" s="851"/>
      <c r="AZ108" s="847"/>
      <c r="BA108" s="847"/>
      <c r="BB108" s="847"/>
      <c r="BC108" s="847"/>
      <c r="BD108" s="847"/>
      <c r="BE108" s="847"/>
      <c r="BF108" s="847"/>
      <c r="BG108" s="847"/>
      <c r="BH108" s="847"/>
      <c r="BI108" s="847"/>
      <c r="BJ108" s="854"/>
      <c r="BK108" s="881" t="s">
        <v>1976</v>
      </c>
      <c r="BL108" s="995">
        <v>53</v>
      </c>
      <c r="BM108" s="995">
        <v>59</v>
      </c>
      <c r="BN108" s="996">
        <v>42</v>
      </c>
      <c r="BO108" s="995">
        <v>48</v>
      </c>
      <c r="BP108" s="847"/>
      <c r="BQ108" s="847"/>
      <c r="BR108" s="847"/>
      <c r="BS108" s="847"/>
      <c r="BT108" s="847"/>
      <c r="BU108" s="847"/>
      <c r="BV108" s="847"/>
      <c r="BW108" s="847"/>
      <c r="BX108" s="847"/>
      <c r="BY108" s="847"/>
      <c r="BZ108" s="847"/>
      <c r="CA108" s="847"/>
      <c r="CB108" s="847"/>
      <c r="CC108" s="847"/>
      <c r="CD108" s="847"/>
      <c r="CE108" s="847"/>
      <c r="CF108" s="847"/>
      <c r="CG108" s="847"/>
    </row>
    <row r="109" spans="2:85" ht="12.75">
      <c r="B109" s="845"/>
      <c r="C109" s="849"/>
      <c r="D109" s="849"/>
      <c r="E109" s="849"/>
      <c r="F109" s="849"/>
      <c r="G109" s="847"/>
      <c r="H109" s="847"/>
      <c r="I109" s="847"/>
      <c r="J109" s="847"/>
      <c r="K109" s="847"/>
      <c r="L109" s="847"/>
      <c r="M109" s="847"/>
      <c r="N109" s="849"/>
      <c r="O109" s="849"/>
      <c r="P109" s="849"/>
      <c r="Q109" s="849"/>
      <c r="R109" s="849"/>
      <c r="S109" s="847"/>
      <c r="T109" s="847"/>
      <c r="U109" s="847"/>
      <c r="V109" s="847"/>
      <c r="W109" s="847"/>
      <c r="X109" s="847"/>
      <c r="Y109" s="847"/>
      <c r="Z109" s="847"/>
      <c r="AA109" s="847"/>
      <c r="AB109" s="847"/>
      <c r="AC109" s="847"/>
      <c r="AD109" s="847"/>
      <c r="AE109" s="847"/>
      <c r="AF109" s="847"/>
      <c r="AG109" s="847"/>
      <c r="AH109" s="847"/>
      <c r="AI109" s="847"/>
      <c r="AJ109" s="847"/>
      <c r="AK109" s="847"/>
      <c r="AL109" s="847"/>
      <c r="AM109" s="847"/>
      <c r="AN109" s="847"/>
      <c r="AO109" s="847"/>
      <c r="AP109" s="847"/>
      <c r="AQ109" s="847"/>
      <c r="AR109" s="847"/>
      <c r="AS109" s="847"/>
      <c r="AT109" s="847"/>
      <c r="AU109" s="847"/>
      <c r="AV109" s="847"/>
      <c r="AW109" s="847"/>
      <c r="AX109" s="847"/>
      <c r="AY109" s="847"/>
      <c r="AZ109" s="847"/>
      <c r="BA109" s="847"/>
      <c r="BB109" s="847"/>
      <c r="BC109" s="847"/>
      <c r="BD109" s="847"/>
      <c r="BE109" s="847"/>
      <c r="BF109" s="847"/>
      <c r="BG109" s="847"/>
      <c r="BH109" s="847"/>
      <c r="BI109" s="847"/>
      <c r="BJ109" s="847"/>
      <c r="BK109" s="847"/>
      <c r="BL109" s="1025"/>
      <c r="BM109" s="1025"/>
      <c r="BN109" s="1025"/>
      <c r="BO109" s="1025"/>
      <c r="BP109" s="847"/>
      <c r="BQ109" s="847"/>
      <c r="BR109" s="847"/>
      <c r="BS109" s="847"/>
      <c r="BT109" s="847"/>
      <c r="BU109" s="847"/>
      <c r="BV109" s="847"/>
      <c r="BW109" s="847"/>
      <c r="BX109" s="847"/>
      <c r="BY109" s="847"/>
      <c r="BZ109" s="847"/>
      <c r="CA109" s="847"/>
      <c r="CB109" s="847"/>
      <c r="CC109" s="847"/>
      <c r="CD109" s="847"/>
      <c r="CE109" s="847"/>
      <c r="CF109" s="847"/>
      <c r="CG109" s="847"/>
    </row>
    <row r="110" spans="2:85" ht="12.75">
      <c r="B110" s="845"/>
      <c r="C110" s="849"/>
      <c r="D110" s="849"/>
      <c r="E110" s="849"/>
      <c r="F110" s="849"/>
      <c r="G110" s="847"/>
      <c r="H110" s="847"/>
      <c r="I110" s="847"/>
      <c r="J110" s="847"/>
      <c r="K110" s="847"/>
      <c r="L110" s="847"/>
      <c r="M110" s="847"/>
      <c r="N110" s="847"/>
      <c r="O110" s="847"/>
      <c r="P110" s="847"/>
      <c r="Q110" s="847"/>
      <c r="R110" s="847"/>
      <c r="S110" s="847"/>
      <c r="T110" s="847"/>
      <c r="U110" s="847"/>
      <c r="V110" s="847"/>
      <c r="W110" s="847"/>
      <c r="X110" s="847"/>
      <c r="Y110" s="847"/>
      <c r="Z110" s="847"/>
      <c r="AA110" s="847"/>
      <c r="AB110" s="847"/>
      <c r="AC110" s="847"/>
      <c r="AD110" s="847"/>
      <c r="AE110" s="847"/>
      <c r="AF110" s="847"/>
      <c r="AG110" s="847"/>
      <c r="AH110" s="847"/>
      <c r="AI110" s="847"/>
      <c r="AJ110" s="847"/>
      <c r="AK110" s="847"/>
      <c r="AL110" s="847"/>
      <c r="AM110" s="847"/>
      <c r="AN110" s="847"/>
      <c r="AO110" s="847"/>
      <c r="AP110" s="847"/>
      <c r="AQ110" s="847"/>
      <c r="AR110" s="847"/>
      <c r="AS110" s="847"/>
      <c r="AT110" s="847"/>
      <c r="AU110" s="847"/>
      <c r="AV110" s="847"/>
      <c r="AW110" s="847"/>
      <c r="AX110" s="847"/>
      <c r="AY110" s="847"/>
      <c r="AZ110" s="847"/>
      <c r="BA110" s="847"/>
      <c r="BB110" s="847"/>
      <c r="BC110" s="847"/>
      <c r="BD110" s="847"/>
      <c r="BE110" s="847"/>
      <c r="BF110" s="847"/>
      <c r="BG110" s="847"/>
      <c r="BH110" s="847"/>
      <c r="BI110" s="847"/>
      <c r="BJ110" s="847"/>
      <c r="BK110" s="847"/>
      <c r="BL110" s="847"/>
      <c r="BM110" s="847"/>
      <c r="BN110" s="847"/>
      <c r="BO110" s="847"/>
      <c r="BP110" s="847"/>
      <c r="BQ110" s="847"/>
      <c r="BR110" s="847"/>
      <c r="BS110" s="847"/>
      <c r="BT110" s="847"/>
      <c r="BU110" s="847"/>
      <c r="BV110" s="847"/>
      <c r="BW110" s="847"/>
      <c r="BX110" s="847"/>
      <c r="BY110" s="847"/>
      <c r="BZ110" s="847"/>
      <c r="CA110" s="847"/>
      <c r="CB110" s="847"/>
      <c r="CC110" s="847"/>
      <c r="CD110" s="847"/>
      <c r="CE110" s="847"/>
      <c r="CF110" s="847"/>
      <c r="CG110" s="847"/>
    </row>
    <row r="111" spans="2:85" ht="12.75">
      <c r="B111" s="847"/>
      <c r="C111" s="847"/>
      <c r="D111" s="847"/>
      <c r="E111" s="847"/>
      <c r="F111" s="847"/>
      <c r="G111" s="847"/>
      <c r="H111" s="847"/>
      <c r="I111" s="847"/>
      <c r="J111" s="847"/>
      <c r="K111" s="847"/>
      <c r="L111" s="847"/>
      <c r="M111" s="847"/>
      <c r="N111" s="847"/>
      <c r="O111" s="847"/>
      <c r="P111" s="847"/>
      <c r="Q111" s="847"/>
      <c r="R111" s="847"/>
      <c r="S111" s="847"/>
      <c r="T111" s="847"/>
      <c r="U111" s="847"/>
      <c r="V111" s="847"/>
      <c r="W111" s="847"/>
      <c r="X111" s="847"/>
      <c r="Y111" s="847"/>
      <c r="Z111" s="847"/>
      <c r="AA111" s="847"/>
      <c r="AB111" s="847"/>
      <c r="AC111" s="847"/>
      <c r="AD111" s="847"/>
      <c r="AE111" s="847"/>
      <c r="AF111" s="847"/>
      <c r="AG111" s="847"/>
      <c r="AH111" s="847"/>
      <c r="AI111" s="847"/>
      <c r="AJ111" s="847"/>
      <c r="AK111" s="847"/>
      <c r="AL111" s="847"/>
      <c r="AM111" s="847"/>
      <c r="AN111" s="847"/>
      <c r="AO111" s="847"/>
      <c r="AP111" s="847"/>
      <c r="AQ111" s="847"/>
      <c r="AR111" s="847"/>
      <c r="AS111" s="847"/>
      <c r="AT111" s="847"/>
      <c r="AU111" s="847"/>
      <c r="AV111" s="847"/>
      <c r="AW111" s="847"/>
      <c r="AX111" s="847"/>
      <c r="AY111" s="847"/>
      <c r="AZ111" s="847"/>
      <c r="BA111" s="847"/>
      <c r="BB111" s="847"/>
      <c r="BC111" s="847"/>
      <c r="BD111" s="847"/>
      <c r="BE111" s="847"/>
      <c r="BF111" s="847"/>
      <c r="BG111" s="847"/>
      <c r="BH111" s="847"/>
      <c r="BI111" s="847"/>
      <c r="BJ111" s="847"/>
      <c r="BK111" s="847"/>
      <c r="BL111" s="847"/>
      <c r="BM111" s="847"/>
      <c r="BN111" s="847"/>
      <c r="BO111" s="847"/>
      <c r="BP111" s="847"/>
      <c r="BQ111" s="847"/>
      <c r="BR111" s="847"/>
      <c r="BS111" s="847"/>
      <c r="BT111" s="847"/>
      <c r="BU111" s="847"/>
      <c r="BV111" s="847"/>
      <c r="BW111" s="847"/>
      <c r="BX111" s="847"/>
      <c r="BY111" s="847"/>
      <c r="BZ111" s="847"/>
      <c r="CA111" s="847"/>
      <c r="CB111" s="847"/>
      <c r="CC111" s="847"/>
      <c r="CD111" s="847"/>
      <c r="CE111" s="847"/>
      <c r="CF111" s="847"/>
      <c r="CG111" s="847"/>
    </row>
    <row r="112" spans="2:85" ht="12.75">
      <c r="B112" s="847"/>
      <c r="C112" s="847"/>
      <c r="D112" s="847"/>
      <c r="E112" s="847"/>
      <c r="F112" s="847"/>
      <c r="G112" s="847"/>
      <c r="H112" s="847"/>
      <c r="I112" s="847"/>
      <c r="J112" s="847"/>
      <c r="K112" s="847"/>
      <c r="L112" s="847"/>
      <c r="M112" s="847"/>
      <c r="N112" s="847"/>
      <c r="O112" s="847"/>
      <c r="P112" s="847"/>
      <c r="Q112" s="847"/>
      <c r="R112" s="847"/>
      <c r="S112" s="847"/>
      <c r="T112" s="847"/>
      <c r="U112" s="847"/>
      <c r="V112" s="847"/>
      <c r="W112" s="847"/>
      <c r="X112" s="847"/>
      <c r="Y112" s="847"/>
      <c r="Z112" s="847"/>
      <c r="AA112" s="847"/>
      <c r="AB112" s="847"/>
      <c r="AC112" s="847"/>
      <c r="AD112" s="847"/>
      <c r="AE112" s="847"/>
      <c r="AF112" s="847"/>
      <c r="AG112" s="847"/>
      <c r="AH112" s="847"/>
      <c r="AI112" s="847"/>
      <c r="AJ112" s="847"/>
      <c r="AK112" s="847"/>
      <c r="AL112" s="847"/>
      <c r="AM112" s="847"/>
      <c r="AN112" s="847"/>
      <c r="AO112" s="847"/>
      <c r="AP112" s="847"/>
      <c r="AQ112" s="847"/>
      <c r="AR112" s="847"/>
      <c r="AS112" s="847"/>
      <c r="AT112" s="847"/>
      <c r="AU112" s="847"/>
      <c r="AV112" s="847"/>
      <c r="AW112" s="847"/>
      <c r="AX112" s="847"/>
      <c r="AY112" s="847"/>
      <c r="AZ112" s="847"/>
      <c r="BA112" s="847"/>
      <c r="BB112" s="847"/>
      <c r="BC112" s="847"/>
      <c r="BD112" s="847"/>
      <c r="BE112" s="847"/>
      <c r="BF112" s="847"/>
      <c r="BG112" s="847"/>
      <c r="BH112" s="847"/>
      <c r="BI112" s="847"/>
      <c r="BJ112" s="847"/>
      <c r="BK112" s="847"/>
      <c r="BL112" s="847"/>
      <c r="BM112" s="847"/>
      <c r="BN112" s="847"/>
      <c r="BO112" s="847"/>
      <c r="BP112" s="847"/>
      <c r="BQ112" s="847"/>
      <c r="BR112" s="847"/>
      <c r="BS112" s="847"/>
      <c r="BT112" s="847"/>
      <c r="BU112" s="847"/>
      <c r="BV112" s="847"/>
      <c r="BW112" s="847"/>
      <c r="BX112" s="847"/>
      <c r="BY112" s="847"/>
      <c r="BZ112" s="847"/>
      <c r="CA112" s="847"/>
      <c r="CB112" s="847"/>
      <c r="CC112" s="847"/>
      <c r="CD112" s="847"/>
      <c r="CE112" s="847"/>
      <c r="CF112" s="847"/>
      <c r="CG112" s="847"/>
    </row>
    <row r="113" spans="2:85" ht="12.75">
      <c r="B113" s="847"/>
      <c r="C113" s="847"/>
      <c r="D113" s="847"/>
      <c r="E113" s="847"/>
      <c r="F113" s="847"/>
      <c r="G113" s="847"/>
      <c r="H113" s="847"/>
      <c r="I113" s="847"/>
      <c r="J113" s="847"/>
      <c r="K113" s="847"/>
      <c r="L113" s="847"/>
      <c r="M113" s="847"/>
      <c r="N113" s="847"/>
      <c r="O113" s="847"/>
      <c r="P113" s="847"/>
      <c r="Q113" s="847"/>
      <c r="R113" s="847"/>
      <c r="S113" s="847"/>
      <c r="T113" s="847"/>
      <c r="U113" s="847"/>
      <c r="V113" s="847"/>
      <c r="W113" s="847"/>
      <c r="X113" s="847"/>
      <c r="Y113" s="847"/>
      <c r="Z113" s="847"/>
      <c r="AA113" s="847"/>
      <c r="AB113" s="847"/>
      <c r="AC113" s="847"/>
      <c r="AD113" s="847"/>
      <c r="AE113" s="847"/>
      <c r="AF113" s="847"/>
      <c r="AG113" s="847"/>
      <c r="AH113" s="847"/>
      <c r="AI113" s="847"/>
      <c r="AJ113" s="847"/>
      <c r="AK113" s="847"/>
      <c r="AL113" s="847"/>
      <c r="AM113" s="847"/>
      <c r="AN113" s="847"/>
      <c r="AO113" s="847"/>
      <c r="AP113" s="847"/>
      <c r="AQ113" s="847"/>
      <c r="AR113" s="847"/>
      <c r="AS113" s="847"/>
      <c r="AT113" s="847"/>
      <c r="AU113" s="847"/>
      <c r="AV113" s="847"/>
      <c r="AW113" s="847"/>
      <c r="AX113" s="847"/>
      <c r="AY113" s="847"/>
      <c r="AZ113" s="847"/>
      <c r="BA113" s="847"/>
      <c r="BB113" s="847"/>
      <c r="BC113" s="847"/>
      <c r="BD113" s="847"/>
      <c r="BE113" s="847"/>
      <c r="BF113" s="847"/>
      <c r="BG113" s="847"/>
      <c r="BH113" s="847"/>
      <c r="BI113" s="847"/>
      <c r="BJ113" s="847"/>
      <c r="BK113" s="847"/>
      <c r="BL113" s="847"/>
      <c r="BM113" s="847"/>
      <c r="BN113" s="847"/>
      <c r="BO113" s="847"/>
      <c r="BP113" s="847"/>
      <c r="BQ113" s="847"/>
      <c r="BR113" s="847"/>
      <c r="BS113" s="847"/>
      <c r="BT113" s="847"/>
      <c r="BU113" s="847"/>
      <c r="BV113" s="847"/>
      <c r="BW113" s="847"/>
      <c r="BX113" s="847"/>
      <c r="BY113" s="847"/>
      <c r="BZ113" s="847"/>
      <c r="CA113" s="847"/>
      <c r="CB113" s="847"/>
      <c r="CC113" s="847"/>
      <c r="CD113" s="847"/>
      <c r="CE113" s="847"/>
      <c r="CF113" s="847"/>
      <c r="CG113" s="847"/>
    </row>
    <row r="114" spans="2:85" ht="12.75">
      <c r="B114" s="847"/>
      <c r="C114" s="847"/>
      <c r="D114" s="847"/>
      <c r="E114" s="847"/>
      <c r="F114" s="847"/>
      <c r="G114" s="847"/>
      <c r="H114" s="847"/>
      <c r="I114" s="847"/>
      <c r="J114" s="847"/>
      <c r="K114" s="847"/>
      <c r="L114" s="847"/>
      <c r="M114" s="847"/>
      <c r="N114" s="847"/>
      <c r="O114" s="847"/>
      <c r="P114" s="847"/>
      <c r="Q114" s="847"/>
      <c r="R114" s="847"/>
      <c r="S114" s="847"/>
      <c r="T114" s="847"/>
      <c r="U114" s="847"/>
      <c r="V114" s="847"/>
      <c r="W114" s="847"/>
      <c r="X114" s="847"/>
      <c r="Y114" s="847"/>
      <c r="Z114" s="847"/>
      <c r="AA114" s="847"/>
      <c r="AB114" s="847"/>
      <c r="AC114" s="847"/>
      <c r="AD114" s="847"/>
      <c r="AE114" s="847"/>
      <c r="AF114" s="847"/>
      <c r="AG114" s="847"/>
      <c r="AH114" s="847"/>
      <c r="AI114" s="847"/>
      <c r="AJ114" s="847"/>
      <c r="AK114" s="847"/>
      <c r="AL114" s="847"/>
      <c r="AM114" s="847"/>
      <c r="AN114" s="847"/>
      <c r="AO114" s="847"/>
      <c r="AP114" s="847"/>
      <c r="AQ114" s="847"/>
      <c r="AR114" s="847"/>
      <c r="AS114" s="847"/>
      <c r="AT114" s="847"/>
      <c r="AU114" s="847"/>
      <c r="AV114" s="847"/>
      <c r="AW114" s="847"/>
      <c r="AX114" s="847"/>
      <c r="AY114" s="847"/>
      <c r="AZ114" s="847"/>
      <c r="BA114" s="847"/>
      <c r="BB114" s="847"/>
      <c r="BC114" s="847"/>
      <c r="BD114" s="847"/>
      <c r="BE114" s="847"/>
      <c r="BF114" s="847"/>
      <c r="BG114" s="847"/>
      <c r="BH114" s="847"/>
      <c r="BI114" s="847"/>
      <c r="BJ114" s="847"/>
      <c r="BK114" s="847"/>
      <c r="BL114" s="847"/>
      <c r="BM114" s="847"/>
      <c r="BN114" s="847"/>
      <c r="BO114" s="847"/>
      <c r="BP114" s="847"/>
      <c r="BQ114" s="847"/>
      <c r="BR114" s="847"/>
      <c r="BS114" s="847"/>
      <c r="BT114" s="847"/>
      <c r="BU114" s="847"/>
      <c r="BV114" s="847"/>
      <c r="BW114" s="847"/>
      <c r="BX114" s="847"/>
      <c r="BY114" s="847"/>
      <c r="BZ114" s="847"/>
      <c r="CA114" s="847"/>
      <c r="CB114" s="847"/>
      <c r="CC114" s="847"/>
      <c r="CD114" s="847"/>
      <c r="CE114" s="847"/>
      <c r="CF114" s="847"/>
      <c r="CG114" s="847"/>
    </row>
    <row r="115" spans="2:85" ht="12.75">
      <c r="B115" s="847"/>
      <c r="C115" s="847"/>
      <c r="D115" s="847"/>
      <c r="E115" s="847"/>
      <c r="F115" s="847"/>
      <c r="G115" s="847"/>
      <c r="H115" s="847"/>
      <c r="I115" s="847"/>
      <c r="J115" s="847"/>
      <c r="K115" s="847"/>
      <c r="L115" s="847"/>
      <c r="M115" s="847"/>
      <c r="N115" s="847"/>
      <c r="O115" s="847"/>
      <c r="P115" s="847"/>
      <c r="Q115" s="847"/>
      <c r="R115" s="847"/>
      <c r="S115" s="847"/>
      <c r="T115" s="847"/>
      <c r="U115" s="847"/>
      <c r="V115" s="847"/>
      <c r="W115" s="847"/>
      <c r="X115" s="847"/>
      <c r="Y115" s="847"/>
      <c r="Z115" s="847"/>
      <c r="AA115" s="847"/>
      <c r="AB115" s="847"/>
      <c r="AC115" s="847"/>
      <c r="AD115" s="847"/>
      <c r="AE115" s="847"/>
      <c r="AF115" s="847"/>
      <c r="AG115" s="847"/>
      <c r="AH115" s="847"/>
      <c r="AI115" s="847"/>
      <c r="AJ115" s="847"/>
      <c r="AK115" s="847"/>
      <c r="AL115" s="847"/>
      <c r="AM115" s="847"/>
      <c r="AN115" s="847"/>
      <c r="AO115" s="847"/>
      <c r="AP115" s="847"/>
      <c r="AQ115" s="847"/>
      <c r="AR115" s="847"/>
      <c r="AS115" s="847"/>
      <c r="AT115" s="847"/>
      <c r="AU115" s="847"/>
      <c r="AV115" s="847"/>
      <c r="AW115" s="847"/>
      <c r="AX115" s="847"/>
      <c r="AY115" s="847"/>
      <c r="AZ115" s="847"/>
      <c r="BA115" s="847"/>
      <c r="BB115" s="847"/>
      <c r="BC115" s="847"/>
      <c r="BD115" s="847"/>
      <c r="BE115" s="847"/>
      <c r="BF115" s="847"/>
      <c r="BG115" s="847"/>
      <c r="BH115" s="847"/>
      <c r="BI115" s="847"/>
      <c r="BJ115" s="847"/>
      <c r="BK115" s="847"/>
      <c r="BL115" s="847"/>
      <c r="BM115" s="847"/>
      <c r="BN115" s="847"/>
      <c r="BO115" s="847"/>
      <c r="BP115" s="847"/>
      <c r="BQ115" s="847"/>
      <c r="BR115" s="847"/>
      <c r="BS115" s="847"/>
      <c r="BT115" s="847"/>
      <c r="BU115" s="847"/>
      <c r="BV115" s="847"/>
      <c r="BW115" s="847"/>
      <c r="BX115" s="847"/>
      <c r="BY115" s="847"/>
      <c r="BZ115" s="847"/>
      <c r="CA115" s="847"/>
      <c r="CB115" s="847"/>
      <c r="CC115" s="847"/>
      <c r="CD115" s="847"/>
      <c r="CE115" s="847"/>
      <c r="CF115" s="847"/>
      <c r="CG115" s="847"/>
    </row>
    <row r="116" spans="2:85" ht="12.75">
      <c r="B116" s="847"/>
      <c r="C116" s="847"/>
      <c r="D116" s="847"/>
      <c r="E116" s="847"/>
      <c r="F116" s="847"/>
      <c r="G116" s="847"/>
      <c r="H116" s="847"/>
      <c r="I116" s="847"/>
      <c r="J116" s="847"/>
      <c r="K116" s="847"/>
      <c r="L116" s="847"/>
      <c r="M116" s="847"/>
      <c r="N116" s="847"/>
      <c r="O116" s="847"/>
      <c r="P116" s="847"/>
      <c r="Q116" s="847"/>
      <c r="R116" s="847"/>
      <c r="S116" s="847"/>
      <c r="T116" s="847"/>
      <c r="U116" s="847"/>
      <c r="V116" s="847"/>
      <c r="W116" s="847"/>
      <c r="X116" s="847"/>
      <c r="Y116" s="847"/>
      <c r="Z116" s="847"/>
      <c r="AA116" s="847"/>
      <c r="AB116" s="847"/>
      <c r="AC116" s="847"/>
      <c r="AD116" s="847"/>
      <c r="AE116" s="847"/>
      <c r="AF116" s="847"/>
      <c r="AG116" s="847"/>
      <c r="AH116" s="847"/>
      <c r="AI116" s="847"/>
      <c r="AJ116" s="847"/>
      <c r="AK116" s="847"/>
      <c r="AL116" s="847"/>
      <c r="AM116" s="847"/>
      <c r="AN116" s="847"/>
      <c r="AO116" s="847"/>
      <c r="AP116" s="847"/>
      <c r="AQ116" s="847"/>
      <c r="AR116" s="847"/>
      <c r="AS116" s="847"/>
      <c r="AT116" s="847"/>
      <c r="AU116" s="847"/>
      <c r="AV116" s="847"/>
      <c r="AW116" s="847"/>
      <c r="AX116" s="847"/>
      <c r="AY116" s="847"/>
      <c r="AZ116" s="847"/>
      <c r="BA116" s="847"/>
      <c r="BB116" s="847"/>
      <c r="BC116" s="847"/>
      <c r="BD116" s="847"/>
      <c r="BE116" s="847"/>
      <c r="BF116" s="847"/>
      <c r="BG116" s="847"/>
      <c r="BH116" s="847"/>
      <c r="BI116" s="847"/>
      <c r="BJ116" s="847"/>
      <c r="BK116" s="847"/>
      <c r="BL116" s="847"/>
      <c r="BM116" s="847"/>
      <c r="BN116" s="847"/>
      <c r="BO116" s="847"/>
      <c r="BP116" s="847"/>
      <c r="BQ116" s="847"/>
      <c r="BR116" s="847"/>
      <c r="BS116" s="847"/>
      <c r="BT116" s="847"/>
      <c r="BU116" s="847"/>
      <c r="BV116" s="847"/>
      <c r="BW116" s="847"/>
      <c r="BX116" s="847"/>
      <c r="BY116" s="847"/>
      <c r="BZ116" s="847"/>
      <c r="CA116" s="847"/>
      <c r="CB116" s="847"/>
      <c r="CC116" s="847"/>
      <c r="CD116" s="847"/>
      <c r="CE116" s="847"/>
      <c r="CF116" s="847"/>
      <c r="CG116" s="847"/>
    </row>
    <row r="117" spans="2:85" ht="12.75">
      <c r="B117" s="847"/>
      <c r="C117" s="847"/>
      <c r="D117" s="847"/>
      <c r="E117" s="847"/>
      <c r="F117" s="847"/>
      <c r="G117" s="847"/>
      <c r="H117" s="847"/>
      <c r="I117" s="847"/>
      <c r="J117" s="847"/>
      <c r="K117" s="847"/>
      <c r="L117" s="847"/>
      <c r="M117" s="847"/>
      <c r="N117" s="847"/>
      <c r="O117" s="847"/>
      <c r="P117" s="847"/>
      <c r="Q117" s="847"/>
      <c r="R117" s="847"/>
      <c r="S117" s="847"/>
      <c r="T117" s="847"/>
      <c r="U117" s="847"/>
      <c r="V117" s="847"/>
      <c r="W117" s="847"/>
      <c r="X117" s="847"/>
      <c r="Y117" s="847"/>
      <c r="Z117" s="847"/>
      <c r="AA117" s="847"/>
      <c r="AB117" s="847"/>
      <c r="AC117" s="847"/>
      <c r="AD117" s="847"/>
      <c r="AE117" s="847"/>
      <c r="AF117" s="847"/>
      <c r="AG117" s="847"/>
      <c r="AH117" s="847"/>
      <c r="AI117" s="847"/>
      <c r="AJ117" s="847"/>
      <c r="AK117" s="847"/>
      <c r="AL117" s="847"/>
      <c r="AM117" s="847"/>
      <c r="AN117" s="847"/>
      <c r="AO117" s="847"/>
      <c r="AP117" s="847"/>
      <c r="AQ117" s="847"/>
      <c r="AR117" s="847"/>
      <c r="AS117" s="847"/>
      <c r="AT117" s="847"/>
      <c r="AU117" s="847"/>
      <c r="AV117" s="847"/>
      <c r="AW117" s="847"/>
      <c r="AX117" s="847"/>
      <c r="AY117" s="847"/>
      <c r="AZ117" s="847"/>
      <c r="BA117" s="847"/>
      <c r="BB117" s="847"/>
      <c r="BC117" s="847"/>
      <c r="BD117" s="847"/>
      <c r="BE117" s="847"/>
      <c r="BF117" s="847"/>
      <c r="BG117" s="847"/>
      <c r="BH117" s="847"/>
      <c r="BI117" s="847"/>
      <c r="BJ117" s="847"/>
      <c r="BK117" s="847"/>
      <c r="BL117" s="847"/>
      <c r="BM117" s="847"/>
      <c r="BN117" s="847"/>
      <c r="BO117" s="847"/>
      <c r="BP117" s="847"/>
      <c r="BQ117" s="847"/>
      <c r="BR117" s="847"/>
      <c r="BS117" s="847"/>
      <c r="BT117" s="847"/>
      <c r="BU117" s="847"/>
      <c r="BV117" s="847"/>
      <c r="BW117" s="847"/>
      <c r="BX117" s="847"/>
      <c r="BY117" s="847"/>
      <c r="BZ117" s="847"/>
      <c r="CA117" s="847"/>
      <c r="CB117" s="847"/>
      <c r="CC117" s="847"/>
      <c r="CD117" s="847"/>
      <c r="CE117" s="847"/>
      <c r="CF117" s="847"/>
      <c r="CG117" s="847"/>
    </row>
    <row r="118" spans="2:85" ht="12.75">
      <c r="B118" s="847"/>
      <c r="C118" s="847"/>
      <c r="D118" s="847"/>
      <c r="E118" s="847"/>
      <c r="F118" s="847"/>
      <c r="G118" s="847"/>
      <c r="H118" s="847"/>
      <c r="I118" s="847"/>
      <c r="J118" s="847"/>
      <c r="K118" s="847"/>
      <c r="L118" s="847"/>
      <c r="M118" s="847"/>
      <c r="N118" s="847"/>
      <c r="O118" s="847"/>
      <c r="P118" s="847"/>
      <c r="Q118" s="847"/>
      <c r="R118" s="847"/>
      <c r="S118" s="847"/>
      <c r="T118" s="847"/>
      <c r="U118" s="847"/>
      <c r="V118" s="847"/>
      <c r="W118" s="847"/>
      <c r="X118" s="847"/>
      <c r="Y118" s="847"/>
      <c r="Z118" s="847"/>
      <c r="AA118" s="847"/>
      <c r="AB118" s="847"/>
      <c r="AC118" s="847"/>
      <c r="AD118" s="847"/>
      <c r="AE118" s="847"/>
      <c r="AF118" s="847"/>
      <c r="AG118" s="847"/>
      <c r="AH118" s="847"/>
      <c r="AI118" s="847"/>
      <c r="AJ118" s="847"/>
      <c r="AK118" s="847"/>
      <c r="AL118" s="847"/>
      <c r="AM118" s="847"/>
      <c r="AN118" s="847"/>
      <c r="AO118" s="847"/>
      <c r="AP118" s="847"/>
      <c r="AQ118" s="847"/>
      <c r="AR118" s="847"/>
      <c r="AS118" s="847"/>
      <c r="AT118" s="847"/>
      <c r="AU118" s="847"/>
      <c r="AV118" s="847"/>
      <c r="AW118" s="847"/>
      <c r="AX118" s="847"/>
      <c r="AY118" s="847"/>
      <c r="AZ118" s="847"/>
      <c r="BA118" s="847"/>
      <c r="BB118" s="847"/>
      <c r="BC118" s="847"/>
      <c r="BD118" s="847"/>
      <c r="BE118" s="847"/>
      <c r="BF118" s="847"/>
      <c r="BG118" s="847"/>
      <c r="BH118" s="847"/>
      <c r="BI118" s="847"/>
      <c r="BJ118" s="847"/>
      <c r="BK118" s="847"/>
      <c r="BL118" s="847"/>
      <c r="BM118" s="847"/>
      <c r="BN118" s="847"/>
      <c r="BO118" s="847"/>
      <c r="BP118" s="847"/>
      <c r="BQ118" s="847"/>
      <c r="BR118" s="847"/>
      <c r="BS118" s="847"/>
      <c r="BT118" s="847"/>
      <c r="BU118" s="847"/>
      <c r="BV118" s="847"/>
      <c r="BW118" s="847"/>
      <c r="BX118" s="847"/>
      <c r="BY118" s="847"/>
      <c r="BZ118" s="847"/>
      <c r="CA118" s="847"/>
      <c r="CB118" s="847"/>
      <c r="CC118" s="847"/>
      <c r="CD118" s="847"/>
      <c r="CE118" s="847"/>
      <c r="CF118" s="847"/>
      <c r="CG118" s="847"/>
    </row>
    <row r="119" spans="2:85" ht="12.75">
      <c r="B119" s="847"/>
      <c r="C119" s="847"/>
      <c r="D119" s="847"/>
      <c r="E119" s="847"/>
      <c r="F119" s="847"/>
      <c r="G119" s="847"/>
      <c r="H119" s="847"/>
      <c r="I119" s="847"/>
      <c r="J119" s="847"/>
      <c r="K119" s="847"/>
      <c r="L119" s="847"/>
      <c r="M119" s="847"/>
      <c r="N119" s="847"/>
      <c r="O119" s="847"/>
      <c r="P119" s="847"/>
      <c r="Q119" s="847"/>
      <c r="R119" s="847"/>
      <c r="S119" s="847"/>
      <c r="T119" s="847"/>
      <c r="U119" s="847"/>
      <c r="V119" s="847"/>
      <c r="W119" s="847"/>
      <c r="X119" s="847"/>
      <c r="Y119" s="847"/>
      <c r="Z119" s="847"/>
      <c r="AA119" s="847"/>
      <c r="AB119" s="847"/>
      <c r="AC119" s="847"/>
      <c r="AD119" s="847"/>
      <c r="AE119" s="847"/>
      <c r="AF119" s="847"/>
      <c r="AG119" s="847"/>
      <c r="AH119" s="847"/>
      <c r="AI119" s="847"/>
      <c r="AJ119" s="847"/>
      <c r="AK119" s="847"/>
      <c r="AL119" s="847"/>
      <c r="AM119" s="847"/>
      <c r="AN119" s="847"/>
      <c r="AO119" s="847"/>
      <c r="AP119" s="847"/>
      <c r="AQ119" s="847"/>
      <c r="AR119" s="847"/>
      <c r="AS119" s="847"/>
      <c r="AT119" s="847"/>
      <c r="AU119" s="847"/>
      <c r="AV119" s="847"/>
      <c r="AW119" s="847"/>
      <c r="AX119" s="847"/>
      <c r="AY119" s="847"/>
      <c r="AZ119" s="847"/>
      <c r="BA119" s="847"/>
      <c r="BB119" s="847"/>
      <c r="BC119" s="847"/>
      <c r="BD119" s="847"/>
      <c r="BE119" s="847"/>
      <c r="BF119" s="847"/>
      <c r="BG119" s="847"/>
      <c r="BH119" s="847"/>
      <c r="BI119" s="847"/>
      <c r="BJ119" s="847"/>
      <c r="BK119" s="847"/>
      <c r="BL119" s="847"/>
      <c r="BM119" s="847"/>
      <c r="BN119" s="847"/>
      <c r="BO119" s="847"/>
      <c r="BP119" s="847"/>
      <c r="BQ119" s="847"/>
      <c r="BR119" s="847"/>
      <c r="BS119" s="847"/>
      <c r="BT119" s="847"/>
      <c r="BU119" s="847"/>
      <c r="BV119" s="847"/>
      <c r="BW119" s="847"/>
      <c r="BX119" s="847"/>
      <c r="BY119" s="847"/>
      <c r="BZ119" s="847"/>
      <c r="CA119" s="847"/>
      <c r="CB119" s="847"/>
      <c r="CC119" s="847"/>
      <c r="CD119" s="847"/>
      <c r="CE119" s="847"/>
      <c r="CF119" s="847"/>
      <c r="CG119" s="847"/>
    </row>
    <row r="120" spans="2:85" ht="12.75">
      <c r="B120" s="847"/>
      <c r="C120" s="847"/>
      <c r="D120" s="847"/>
      <c r="E120" s="847"/>
      <c r="F120" s="847"/>
      <c r="G120" s="847"/>
      <c r="H120" s="847"/>
      <c r="I120" s="847"/>
      <c r="J120" s="847"/>
      <c r="K120" s="847"/>
      <c r="L120" s="847"/>
      <c r="M120" s="847"/>
      <c r="N120" s="847"/>
      <c r="O120" s="847"/>
      <c r="P120" s="847"/>
      <c r="Q120" s="847"/>
      <c r="R120" s="847"/>
      <c r="S120" s="847"/>
      <c r="T120" s="847"/>
      <c r="U120" s="847"/>
      <c r="V120" s="847"/>
      <c r="W120" s="847"/>
      <c r="X120" s="847"/>
      <c r="Y120" s="847"/>
      <c r="Z120" s="847"/>
      <c r="AA120" s="847"/>
      <c r="AB120" s="847"/>
      <c r="AC120" s="847"/>
      <c r="AD120" s="847"/>
      <c r="AE120" s="847"/>
      <c r="AF120" s="847"/>
      <c r="AG120" s="847"/>
      <c r="AH120" s="847"/>
      <c r="AI120" s="847"/>
      <c r="AJ120" s="847"/>
      <c r="AK120" s="847"/>
      <c r="AL120" s="847"/>
      <c r="AM120" s="847"/>
      <c r="AN120" s="847"/>
      <c r="AO120" s="847"/>
      <c r="AP120" s="847"/>
      <c r="AQ120" s="847"/>
      <c r="AR120" s="847"/>
      <c r="AS120" s="847"/>
      <c r="AT120" s="847"/>
      <c r="AU120" s="847"/>
      <c r="AV120" s="847"/>
      <c r="AW120" s="847"/>
      <c r="AX120" s="847"/>
      <c r="AY120" s="847"/>
      <c r="AZ120" s="847"/>
      <c r="BA120" s="847"/>
      <c r="BB120" s="847"/>
      <c r="BC120" s="847"/>
      <c r="BD120" s="847"/>
      <c r="BE120" s="847"/>
      <c r="BF120" s="847"/>
      <c r="BG120" s="847"/>
      <c r="BH120" s="847"/>
      <c r="BI120" s="847"/>
      <c r="BJ120" s="847"/>
      <c r="BK120" s="847"/>
      <c r="BL120" s="847"/>
      <c r="BM120" s="847"/>
      <c r="BN120" s="847"/>
      <c r="BO120" s="847"/>
      <c r="BP120" s="847"/>
      <c r="BQ120" s="847"/>
      <c r="BR120" s="847"/>
      <c r="BS120" s="847"/>
      <c r="BT120" s="847"/>
      <c r="BU120" s="847"/>
      <c r="BV120" s="847"/>
      <c r="BW120" s="847"/>
      <c r="BX120" s="847"/>
      <c r="BY120" s="847"/>
      <c r="BZ120" s="847"/>
      <c r="CA120" s="847"/>
      <c r="CB120" s="847"/>
      <c r="CC120" s="847"/>
      <c r="CD120" s="847"/>
      <c r="CE120" s="847"/>
      <c r="CF120" s="847"/>
      <c r="CG120" s="847"/>
    </row>
    <row r="121" spans="2:85" ht="12.75">
      <c r="B121" s="847"/>
      <c r="C121" s="847"/>
      <c r="D121" s="847"/>
      <c r="E121" s="847"/>
      <c r="F121" s="847"/>
      <c r="G121" s="847"/>
      <c r="H121" s="847"/>
      <c r="I121" s="847"/>
      <c r="J121" s="847"/>
      <c r="K121" s="847"/>
      <c r="L121" s="847"/>
      <c r="M121" s="847"/>
      <c r="N121" s="847"/>
      <c r="O121" s="847"/>
      <c r="P121" s="847"/>
      <c r="Q121" s="847"/>
      <c r="R121" s="847"/>
      <c r="S121" s="847"/>
      <c r="T121" s="847"/>
      <c r="U121" s="847"/>
      <c r="V121" s="847"/>
      <c r="W121" s="847"/>
      <c r="X121" s="847"/>
      <c r="Y121" s="847"/>
      <c r="Z121" s="847"/>
      <c r="AA121" s="847"/>
      <c r="AB121" s="847"/>
      <c r="AC121" s="847"/>
      <c r="AD121" s="847"/>
      <c r="AE121" s="847"/>
      <c r="AF121" s="847"/>
      <c r="AG121" s="847"/>
      <c r="AH121" s="847"/>
      <c r="AI121" s="847"/>
      <c r="AJ121" s="847"/>
      <c r="AK121" s="847"/>
      <c r="AL121" s="847"/>
      <c r="AM121" s="847"/>
      <c r="AN121" s="847"/>
      <c r="AO121" s="847"/>
      <c r="AP121" s="847"/>
      <c r="AQ121" s="847"/>
      <c r="AR121" s="847"/>
      <c r="AS121" s="847"/>
      <c r="AT121" s="847"/>
      <c r="AU121" s="847"/>
      <c r="AV121" s="847"/>
      <c r="AW121" s="847"/>
      <c r="AX121" s="847"/>
      <c r="AY121" s="847"/>
      <c r="AZ121" s="847"/>
      <c r="BA121" s="847"/>
      <c r="BB121" s="847"/>
      <c r="BC121" s="847"/>
      <c r="BD121" s="847"/>
      <c r="BE121" s="847"/>
      <c r="BF121" s="847"/>
      <c r="BG121" s="847"/>
      <c r="BH121" s="847"/>
      <c r="BI121" s="847"/>
      <c r="BJ121" s="847"/>
      <c r="BK121" s="847"/>
      <c r="BL121" s="847"/>
      <c r="BM121" s="847"/>
      <c r="BN121" s="847"/>
      <c r="BO121" s="847"/>
      <c r="BP121" s="847"/>
      <c r="BQ121" s="847"/>
      <c r="BR121" s="847"/>
      <c r="BS121" s="847"/>
      <c r="BT121" s="847"/>
      <c r="BU121" s="847"/>
      <c r="BV121" s="847"/>
      <c r="BW121" s="847"/>
      <c r="BX121" s="847"/>
      <c r="BY121" s="847"/>
      <c r="BZ121" s="847"/>
      <c r="CA121" s="847"/>
      <c r="CB121" s="847"/>
      <c r="CC121" s="847"/>
      <c r="CD121" s="847"/>
      <c r="CE121" s="847"/>
      <c r="CF121" s="847"/>
      <c r="CG121" s="847"/>
    </row>
    <row r="122" spans="2:85" ht="12.75">
      <c r="B122" s="847"/>
      <c r="C122" s="847"/>
      <c r="D122" s="847"/>
      <c r="E122" s="847"/>
      <c r="F122" s="847"/>
      <c r="G122" s="847"/>
      <c r="H122" s="847"/>
      <c r="I122" s="847"/>
      <c r="J122" s="847"/>
      <c r="K122" s="847"/>
      <c r="L122" s="847"/>
      <c r="M122" s="847"/>
      <c r="N122" s="847"/>
      <c r="O122" s="847"/>
      <c r="P122" s="847"/>
      <c r="Q122" s="847"/>
      <c r="R122" s="847"/>
      <c r="S122" s="847"/>
      <c r="T122" s="847"/>
      <c r="U122" s="847"/>
      <c r="V122" s="847"/>
      <c r="W122" s="847"/>
      <c r="X122" s="847"/>
      <c r="Y122" s="847"/>
      <c r="Z122" s="847"/>
      <c r="AA122" s="847"/>
      <c r="AB122" s="847"/>
      <c r="AC122" s="847"/>
      <c r="AD122" s="847"/>
      <c r="AE122" s="847"/>
      <c r="AF122" s="847"/>
      <c r="AG122" s="847"/>
      <c r="AH122" s="847"/>
      <c r="AI122" s="847"/>
      <c r="AJ122" s="847"/>
      <c r="AK122" s="847"/>
      <c r="AL122" s="847"/>
      <c r="AM122" s="847"/>
      <c r="AN122" s="847"/>
      <c r="AO122" s="847"/>
      <c r="AP122" s="847"/>
      <c r="AQ122" s="847"/>
      <c r="AR122" s="847"/>
      <c r="AS122" s="847"/>
      <c r="AT122" s="847"/>
      <c r="AU122" s="847"/>
      <c r="AV122" s="847"/>
      <c r="AW122" s="847"/>
      <c r="AX122" s="847"/>
      <c r="AY122" s="847"/>
      <c r="AZ122" s="847"/>
      <c r="BA122" s="847"/>
      <c r="BB122" s="847"/>
      <c r="BC122" s="847"/>
      <c r="BD122" s="847"/>
      <c r="BE122" s="847"/>
      <c r="BF122" s="847"/>
      <c r="BG122" s="847"/>
      <c r="BH122" s="847"/>
      <c r="BI122" s="847"/>
      <c r="BJ122" s="847"/>
      <c r="BK122" s="847"/>
      <c r="BL122" s="847"/>
      <c r="BM122" s="847"/>
      <c r="BN122" s="847"/>
      <c r="BO122" s="847"/>
      <c r="BP122" s="847"/>
      <c r="BQ122" s="847"/>
      <c r="BR122" s="847"/>
      <c r="BS122" s="847"/>
      <c r="BT122" s="847"/>
      <c r="BU122" s="847"/>
      <c r="BV122" s="847"/>
      <c r="BW122" s="847"/>
      <c r="BX122" s="847"/>
      <c r="BY122" s="847"/>
      <c r="BZ122" s="847"/>
      <c r="CA122" s="847"/>
      <c r="CB122" s="847"/>
      <c r="CC122" s="847"/>
      <c r="CD122" s="847"/>
      <c r="CE122" s="847"/>
      <c r="CF122" s="847"/>
      <c r="CG122" s="847"/>
    </row>
    <row r="123" spans="2:85" ht="12.75">
      <c r="B123" s="847"/>
      <c r="C123" s="847"/>
      <c r="D123" s="847"/>
      <c r="E123" s="847"/>
      <c r="F123" s="847"/>
      <c r="G123" s="847"/>
      <c r="H123" s="847"/>
      <c r="I123" s="847"/>
      <c r="J123" s="847"/>
      <c r="K123" s="847"/>
      <c r="L123" s="847"/>
      <c r="M123" s="847"/>
      <c r="N123" s="847"/>
      <c r="O123" s="847"/>
      <c r="P123" s="847"/>
      <c r="Q123" s="847"/>
      <c r="R123" s="847"/>
      <c r="S123" s="847"/>
      <c r="T123" s="847"/>
      <c r="U123" s="847"/>
      <c r="V123" s="847"/>
      <c r="W123" s="847"/>
      <c r="X123" s="847"/>
      <c r="Y123" s="847"/>
      <c r="Z123" s="847"/>
      <c r="AA123" s="847"/>
      <c r="AB123" s="847"/>
      <c r="AC123" s="847"/>
      <c r="AD123" s="847"/>
      <c r="AE123" s="847"/>
      <c r="AF123" s="847"/>
      <c r="AG123" s="847"/>
      <c r="AH123" s="847"/>
      <c r="AI123" s="847"/>
      <c r="AJ123" s="847"/>
      <c r="AK123" s="847"/>
      <c r="AL123" s="847"/>
      <c r="AM123" s="847"/>
      <c r="AN123" s="847"/>
      <c r="AO123" s="847"/>
      <c r="AP123" s="847"/>
      <c r="AQ123" s="847"/>
      <c r="AR123" s="847"/>
      <c r="AS123" s="847"/>
      <c r="AT123" s="847"/>
      <c r="AU123" s="847"/>
      <c r="AV123" s="847"/>
      <c r="AW123" s="847"/>
      <c r="AX123" s="847"/>
      <c r="AY123" s="847"/>
      <c r="AZ123" s="847"/>
      <c r="BA123" s="847"/>
      <c r="BB123" s="847"/>
      <c r="BC123" s="847"/>
      <c r="BD123" s="847"/>
      <c r="BE123" s="847"/>
      <c r="BF123" s="847"/>
      <c r="BG123" s="847"/>
      <c r="BH123" s="847"/>
      <c r="BI123" s="847"/>
      <c r="BJ123" s="847"/>
      <c r="BK123" s="847"/>
      <c r="BL123" s="847"/>
      <c r="BM123" s="847"/>
      <c r="BN123" s="847"/>
      <c r="BO123" s="847"/>
      <c r="BP123" s="847"/>
      <c r="BQ123" s="847"/>
      <c r="BR123" s="847"/>
      <c r="BS123" s="847"/>
      <c r="BT123" s="847"/>
      <c r="BU123" s="847"/>
      <c r="BV123" s="847"/>
      <c r="BW123" s="847"/>
      <c r="BX123" s="847"/>
      <c r="BY123" s="847"/>
      <c r="BZ123" s="847"/>
      <c r="CA123" s="847"/>
      <c r="CB123" s="847"/>
      <c r="CC123" s="847"/>
      <c r="CD123" s="847"/>
      <c r="CE123" s="847"/>
      <c r="CF123" s="847"/>
      <c r="CG123" s="847"/>
    </row>
    <row r="124" spans="2:85" ht="12.75">
      <c r="B124" s="847"/>
      <c r="C124" s="847"/>
      <c r="D124" s="847"/>
      <c r="E124" s="847"/>
      <c r="F124" s="847"/>
      <c r="G124" s="847"/>
      <c r="H124" s="847"/>
      <c r="I124" s="847"/>
      <c r="J124" s="847"/>
      <c r="K124" s="847"/>
      <c r="L124" s="847"/>
      <c r="M124" s="847"/>
      <c r="N124" s="847"/>
      <c r="O124" s="847"/>
      <c r="P124" s="847"/>
      <c r="Q124" s="847"/>
      <c r="R124" s="847"/>
      <c r="S124" s="847"/>
      <c r="T124" s="847"/>
      <c r="U124" s="847"/>
      <c r="V124" s="847"/>
      <c r="W124" s="847"/>
      <c r="X124" s="847"/>
      <c r="Y124" s="847"/>
      <c r="Z124" s="847"/>
      <c r="AA124" s="847"/>
      <c r="AB124" s="847"/>
      <c r="AC124" s="847"/>
      <c r="AD124" s="847"/>
      <c r="AE124" s="847"/>
      <c r="AF124" s="847"/>
      <c r="AG124" s="847"/>
      <c r="AH124" s="847"/>
      <c r="AI124" s="847"/>
      <c r="AJ124" s="847"/>
      <c r="AK124" s="847"/>
      <c r="AL124" s="847"/>
      <c r="AM124" s="847"/>
      <c r="AN124" s="847"/>
      <c r="AO124" s="847"/>
      <c r="AP124" s="847"/>
      <c r="AQ124" s="847"/>
      <c r="AR124" s="847"/>
      <c r="AS124" s="847"/>
      <c r="AT124" s="847"/>
      <c r="AU124" s="847"/>
      <c r="AV124" s="847"/>
      <c r="AW124" s="847"/>
      <c r="AX124" s="847"/>
      <c r="AY124" s="847"/>
      <c r="AZ124" s="847"/>
      <c r="BA124" s="847"/>
      <c r="BB124" s="847"/>
      <c r="BC124" s="847"/>
      <c r="BD124" s="847"/>
      <c r="BE124" s="847"/>
      <c r="BF124" s="847"/>
      <c r="BG124" s="847"/>
      <c r="BH124" s="847"/>
      <c r="BI124" s="847"/>
      <c r="BJ124" s="847"/>
      <c r="BK124" s="847"/>
      <c r="BL124" s="847"/>
      <c r="BM124" s="847"/>
      <c r="BN124" s="847"/>
      <c r="BO124" s="847"/>
      <c r="BP124" s="847"/>
      <c r="BQ124" s="847"/>
      <c r="BR124" s="847"/>
      <c r="BS124" s="847"/>
      <c r="BT124" s="847"/>
      <c r="BU124" s="847"/>
      <c r="BV124" s="847"/>
      <c r="BW124" s="847"/>
      <c r="BX124" s="847"/>
      <c r="BY124" s="847"/>
      <c r="BZ124" s="847"/>
      <c r="CA124" s="847"/>
      <c r="CB124" s="847"/>
      <c r="CC124" s="847"/>
      <c r="CD124" s="847"/>
      <c r="CE124" s="847"/>
      <c r="CF124" s="847"/>
      <c r="CG124" s="847"/>
    </row>
    <row r="125" spans="2:85" ht="12.75">
      <c r="B125" s="847"/>
      <c r="C125" s="847"/>
      <c r="D125" s="847"/>
      <c r="E125" s="847"/>
      <c r="F125" s="847"/>
      <c r="G125" s="847"/>
      <c r="H125" s="847"/>
      <c r="I125" s="847"/>
      <c r="J125" s="847"/>
      <c r="K125" s="847"/>
      <c r="L125" s="847"/>
      <c r="M125" s="847"/>
      <c r="N125" s="847"/>
      <c r="O125" s="847"/>
      <c r="P125" s="847"/>
      <c r="Q125" s="847"/>
      <c r="R125" s="847"/>
      <c r="S125" s="847"/>
      <c r="T125" s="847"/>
      <c r="U125" s="847"/>
      <c r="V125" s="847"/>
      <c r="W125" s="847"/>
      <c r="X125" s="847"/>
      <c r="Y125" s="847"/>
      <c r="Z125" s="847"/>
      <c r="AA125" s="847"/>
      <c r="AB125" s="847"/>
      <c r="AC125" s="847"/>
      <c r="AD125" s="847"/>
      <c r="AE125" s="847"/>
      <c r="AF125" s="847"/>
      <c r="AG125" s="847"/>
      <c r="AH125" s="847"/>
      <c r="AI125" s="847"/>
      <c r="AJ125" s="847"/>
      <c r="AK125" s="847"/>
      <c r="AL125" s="847"/>
      <c r="AM125" s="847"/>
      <c r="AN125" s="847"/>
      <c r="AO125" s="847"/>
      <c r="AP125" s="847"/>
      <c r="AQ125" s="847"/>
      <c r="AR125" s="847"/>
      <c r="AS125" s="847"/>
      <c r="AT125" s="847"/>
      <c r="AU125" s="847"/>
      <c r="AV125" s="847"/>
      <c r="AW125" s="847"/>
      <c r="AX125" s="847"/>
      <c r="AY125" s="847"/>
      <c r="AZ125" s="847"/>
      <c r="BA125" s="847"/>
      <c r="BB125" s="847"/>
      <c r="BC125" s="847"/>
      <c r="BD125" s="847"/>
      <c r="BE125" s="847"/>
      <c r="BF125" s="847"/>
      <c r="BG125" s="847"/>
      <c r="BH125" s="847"/>
      <c r="BI125" s="847"/>
      <c r="BJ125" s="847"/>
      <c r="BK125" s="847"/>
      <c r="BL125" s="847"/>
      <c r="BM125" s="847"/>
      <c r="BN125" s="847"/>
      <c r="BO125" s="847"/>
      <c r="BP125" s="847"/>
      <c r="BQ125" s="847"/>
      <c r="BR125" s="847"/>
      <c r="BS125" s="847"/>
      <c r="BT125" s="847"/>
      <c r="BU125" s="847"/>
      <c r="BV125" s="847"/>
      <c r="BW125" s="847"/>
      <c r="BX125" s="847"/>
      <c r="BY125" s="847"/>
      <c r="BZ125" s="847"/>
      <c r="CA125" s="847"/>
      <c r="CB125" s="847"/>
      <c r="CC125" s="847"/>
      <c r="CD125" s="847"/>
      <c r="CE125" s="847"/>
      <c r="CF125" s="847"/>
      <c r="CG125" s="847"/>
    </row>
    <row r="126" spans="2:85" ht="12.75">
      <c r="B126" s="847"/>
      <c r="C126" s="847"/>
      <c r="D126" s="847"/>
      <c r="E126" s="847"/>
      <c r="F126" s="847"/>
      <c r="G126" s="847"/>
      <c r="H126" s="847"/>
      <c r="I126" s="847"/>
      <c r="J126" s="847"/>
      <c r="K126" s="847"/>
      <c r="L126" s="847"/>
      <c r="M126" s="847"/>
      <c r="N126" s="847"/>
      <c r="O126" s="847"/>
      <c r="P126" s="847"/>
      <c r="Q126" s="847"/>
      <c r="R126" s="847"/>
      <c r="S126" s="847"/>
      <c r="T126" s="847"/>
      <c r="U126" s="847"/>
      <c r="V126" s="847"/>
      <c r="W126" s="847"/>
      <c r="X126" s="847"/>
      <c r="Y126" s="847"/>
      <c r="Z126" s="847"/>
      <c r="AA126" s="847"/>
      <c r="AB126" s="847"/>
      <c r="AC126" s="847"/>
      <c r="AD126" s="847"/>
      <c r="AE126" s="847"/>
      <c r="AF126" s="847"/>
      <c r="AG126" s="847"/>
      <c r="AH126" s="847"/>
      <c r="AI126" s="847"/>
      <c r="AJ126" s="847"/>
      <c r="AK126" s="847"/>
      <c r="AL126" s="847"/>
      <c r="AM126" s="847"/>
      <c r="AN126" s="847"/>
      <c r="AO126" s="847"/>
      <c r="AP126" s="847"/>
      <c r="AQ126" s="847"/>
      <c r="AR126" s="847"/>
      <c r="AS126" s="847"/>
      <c r="AT126" s="847"/>
      <c r="AU126" s="847"/>
      <c r="AV126" s="847"/>
      <c r="AW126" s="847"/>
      <c r="AX126" s="847"/>
      <c r="AY126" s="847"/>
      <c r="AZ126" s="847"/>
      <c r="BA126" s="847"/>
      <c r="BB126" s="847"/>
      <c r="BC126" s="847"/>
      <c r="BD126" s="847"/>
      <c r="BE126" s="847"/>
      <c r="BF126" s="847"/>
      <c r="BG126" s="847"/>
      <c r="BH126" s="847"/>
      <c r="BI126" s="847"/>
      <c r="BJ126" s="847"/>
      <c r="BK126" s="847"/>
      <c r="BL126" s="847"/>
      <c r="BM126" s="847"/>
      <c r="BN126" s="847"/>
      <c r="BO126" s="847"/>
      <c r="BP126" s="847"/>
      <c r="BQ126" s="847"/>
      <c r="BR126" s="847"/>
      <c r="BS126" s="847"/>
      <c r="BT126" s="847"/>
      <c r="BU126" s="847"/>
      <c r="BV126" s="847"/>
      <c r="BW126" s="847"/>
      <c r="BX126" s="847"/>
      <c r="BY126" s="847"/>
      <c r="BZ126" s="847"/>
      <c r="CA126" s="847"/>
      <c r="CB126" s="847"/>
      <c r="CC126" s="847"/>
      <c r="CD126" s="847"/>
      <c r="CE126" s="847"/>
      <c r="CF126" s="847"/>
      <c r="CG126" s="847"/>
    </row>
    <row r="127" spans="2:85" ht="12.75">
      <c r="B127" s="847"/>
      <c r="C127" s="847"/>
      <c r="D127" s="847"/>
      <c r="E127" s="847"/>
      <c r="F127" s="847"/>
      <c r="G127" s="847"/>
      <c r="H127" s="847"/>
      <c r="I127" s="847"/>
      <c r="J127" s="847"/>
      <c r="K127" s="847"/>
      <c r="L127" s="847"/>
      <c r="M127" s="847"/>
      <c r="N127" s="847"/>
      <c r="O127" s="847"/>
      <c r="P127" s="847"/>
      <c r="Q127" s="847"/>
      <c r="R127" s="847"/>
      <c r="S127" s="847"/>
      <c r="T127" s="847"/>
      <c r="U127" s="847"/>
      <c r="V127" s="847"/>
      <c r="W127" s="847"/>
      <c r="X127" s="847"/>
      <c r="Y127" s="847"/>
      <c r="Z127" s="847"/>
      <c r="AA127" s="847"/>
      <c r="AB127" s="847"/>
      <c r="AC127" s="847"/>
      <c r="AD127" s="847"/>
      <c r="AE127" s="847"/>
      <c r="AF127" s="847"/>
      <c r="AG127" s="847"/>
      <c r="AH127" s="847"/>
      <c r="AI127" s="847"/>
      <c r="AJ127" s="847"/>
      <c r="AK127" s="847"/>
      <c r="AL127" s="847"/>
      <c r="AM127" s="847"/>
      <c r="AN127" s="847"/>
      <c r="AO127" s="847"/>
      <c r="AP127" s="847"/>
      <c r="AQ127" s="847"/>
      <c r="AR127" s="847"/>
      <c r="AS127" s="847"/>
      <c r="AT127" s="847"/>
      <c r="AU127" s="847"/>
      <c r="AV127" s="847"/>
      <c r="AW127" s="847"/>
      <c r="AX127" s="847"/>
      <c r="AY127" s="847"/>
      <c r="AZ127" s="847"/>
      <c r="BA127" s="847"/>
      <c r="BB127" s="847"/>
      <c r="BC127" s="847"/>
      <c r="BD127" s="847"/>
      <c r="BE127" s="847"/>
      <c r="BF127" s="847"/>
      <c r="BG127" s="847"/>
      <c r="BH127" s="847"/>
      <c r="BI127" s="847"/>
      <c r="BJ127" s="847"/>
      <c r="BK127" s="847"/>
      <c r="BL127" s="847"/>
      <c r="BM127" s="847"/>
      <c r="BN127" s="847"/>
      <c r="BO127" s="847"/>
      <c r="BP127" s="847"/>
      <c r="BQ127" s="847"/>
      <c r="BR127" s="847"/>
      <c r="BS127" s="847"/>
      <c r="BT127" s="847"/>
      <c r="BU127" s="847"/>
      <c r="BV127" s="847"/>
      <c r="BW127" s="847"/>
      <c r="BX127" s="847"/>
      <c r="BY127" s="847"/>
      <c r="BZ127" s="847"/>
      <c r="CA127" s="847"/>
      <c r="CB127" s="847"/>
      <c r="CC127" s="847"/>
      <c r="CD127" s="847"/>
      <c r="CE127" s="847"/>
      <c r="CF127" s="847"/>
      <c r="CG127" s="847"/>
    </row>
    <row r="128" spans="2:85" ht="12.75">
      <c r="B128" s="847"/>
      <c r="C128" s="847"/>
      <c r="D128" s="847"/>
      <c r="E128" s="847"/>
      <c r="F128" s="847"/>
      <c r="G128" s="847"/>
      <c r="H128" s="847"/>
      <c r="I128" s="847"/>
      <c r="J128" s="847"/>
      <c r="K128" s="847"/>
      <c r="L128" s="847"/>
      <c r="M128" s="847"/>
      <c r="N128" s="847"/>
      <c r="O128" s="847"/>
      <c r="P128" s="847"/>
      <c r="Q128" s="847"/>
      <c r="R128" s="847"/>
      <c r="S128" s="847"/>
      <c r="T128" s="847"/>
      <c r="U128" s="847"/>
      <c r="V128" s="847"/>
      <c r="W128" s="847"/>
      <c r="X128" s="847"/>
      <c r="Y128" s="847"/>
      <c r="Z128" s="847"/>
      <c r="AA128" s="847"/>
      <c r="AB128" s="847"/>
      <c r="AC128" s="847"/>
      <c r="AD128" s="847"/>
      <c r="AE128" s="847"/>
      <c r="AF128" s="847"/>
      <c r="AG128" s="847"/>
      <c r="AH128" s="847"/>
      <c r="AI128" s="847"/>
      <c r="AJ128" s="847"/>
      <c r="AK128" s="847"/>
      <c r="AL128" s="847"/>
      <c r="AM128" s="847"/>
      <c r="AN128" s="847"/>
      <c r="AO128" s="847"/>
      <c r="AP128" s="847"/>
      <c r="AQ128" s="847"/>
      <c r="AR128" s="847"/>
      <c r="AS128" s="847"/>
      <c r="AT128" s="847"/>
      <c r="AU128" s="847"/>
      <c r="AV128" s="847"/>
      <c r="AW128" s="847"/>
      <c r="AX128" s="847"/>
      <c r="AY128" s="847"/>
      <c r="AZ128" s="847"/>
      <c r="BA128" s="847"/>
      <c r="BB128" s="847"/>
      <c r="BC128" s="847"/>
      <c r="BD128" s="847"/>
      <c r="BE128" s="847"/>
      <c r="BF128" s="847"/>
      <c r="BG128" s="847"/>
      <c r="BH128" s="847"/>
      <c r="BI128" s="847"/>
      <c r="BJ128" s="847"/>
      <c r="BK128" s="847"/>
      <c r="BL128" s="847"/>
      <c r="BM128" s="847"/>
      <c r="BN128" s="847"/>
      <c r="BO128" s="847"/>
      <c r="BP128" s="847"/>
      <c r="BQ128" s="847"/>
      <c r="BR128" s="847"/>
      <c r="BS128" s="847"/>
      <c r="BT128" s="847"/>
      <c r="BU128" s="847"/>
      <c r="BV128" s="847"/>
      <c r="BW128" s="847"/>
      <c r="BX128" s="847"/>
      <c r="BY128" s="847"/>
      <c r="BZ128" s="847"/>
      <c r="CA128" s="847"/>
      <c r="CB128" s="847"/>
      <c r="CC128" s="847"/>
      <c r="CD128" s="847"/>
      <c r="CE128" s="847"/>
      <c r="CF128" s="847"/>
      <c r="CG128" s="847"/>
    </row>
    <row r="129" spans="2:85" ht="12.75">
      <c r="B129" s="847"/>
      <c r="C129" s="847"/>
      <c r="D129" s="847"/>
      <c r="E129" s="847"/>
      <c r="F129" s="847"/>
      <c r="G129" s="847"/>
      <c r="H129" s="847"/>
      <c r="I129" s="847"/>
      <c r="J129" s="847"/>
      <c r="K129" s="847"/>
      <c r="L129" s="847"/>
      <c r="M129" s="847"/>
      <c r="N129" s="847"/>
      <c r="O129" s="847"/>
      <c r="P129" s="847"/>
      <c r="Q129" s="847"/>
      <c r="R129" s="847"/>
      <c r="S129" s="847"/>
      <c r="T129" s="847"/>
      <c r="U129" s="847"/>
      <c r="V129" s="847"/>
      <c r="W129" s="847"/>
      <c r="X129" s="847"/>
      <c r="Y129" s="847"/>
      <c r="Z129" s="847"/>
      <c r="AA129" s="847"/>
      <c r="AB129" s="847"/>
      <c r="AC129" s="847"/>
      <c r="AD129" s="847"/>
      <c r="AE129" s="847"/>
      <c r="AF129" s="847"/>
      <c r="AG129" s="847"/>
      <c r="AH129" s="847"/>
      <c r="AI129" s="847"/>
      <c r="AJ129" s="847"/>
      <c r="AK129" s="847"/>
      <c r="AL129" s="847"/>
      <c r="AM129" s="847"/>
      <c r="AN129" s="847"/>
      <c r="AO129" s="847"/>
      <c r="AP129" s="847"/>
      <c r="AQ129" s="847"/>
      <c r="AR129" s="847"/>
      <c r="AS129" s="847"/>
      <c r="AT129" s="847"/>
      <c r="AU129" s="847"/>
      <c r="AV129" s="847"/>
      <c r="AW129" s="847"/>
      <c r="AX129" s="847"/>
      <c r="AY129" s="847"/>
      <c r="AZ129" s="847"/>
      <c r="BA129" s="847"/>
      <c r="BB129" s="847"/>
      <c r="BC129" s="847"/>
      <c r="BD129" s="847"/>
      <c r="BE129" s="847"/>
      <c r="BF129" s="847"/>
      <c r="BG129" s="847"/>
      <c r="BH129" s="847"/>
      <c r="BI129" s="847"/>
      <c r="BJ129" s="847"/>
      <c r="BK129" s="847"/>
      <c r="BL129" s="847"/>
      <c r="BM129" s="847"/>
      <c r="BN129" s="847"/>
      <c r="BO129" s="847"/>
      <c r="BP129" s="847"/>
      <c r="BQ129" s="847"/>
      <c r="BR129" s="847"/>
      <c r="BS129" s="847"/>
      <c r="BT129" s="847"/>
      <c r="BU129" s="847"/>
      <c r="BV129" s="847"/>
      <c r="BW129" s="847"/>
      <c r="BX129" s="847"/>
      <c r="BY129" s="847"/>
      <c r="BZ129" s="847"/>
      <c r="CA129" s="847"/>
      <c r="CB129" s="847"/>
      <c r="CC129" s="847"/>
      <c r="CD129" s="847"/>
      <c r="CE129" s="847"/>
      <c r="CF129" s="847"/>
      <c r="CG129" s="847"/>
    </row>
    <row r="130" spans="2:85" ht="12.75">
      <c r="B130" s="847"/>
      <c r="C130" s="847"/>
      <c r="D130" s="847"/>
      <c r="E130" s="847"/>
      <c r="F130" s="847"/>
      <c r="G130" s="847"/>
      <c r="H130" s="847"/>
      <c r="I130" s="847"/>
      <c r="J130" s="847"/>
      <c r="K130" s="847"/>
      <c r="L130" s="847"/>
      <c r="M130" s="847"/>
      <c r="N130" s="847"/>
      <c r="O130" s="847"/>
      <c r="P130" s="847"/>
      <c r="Q130" s="847"/>
      <c r="R130" s="847"/>
      <c r="S130" s="847"/>
      <c r="T130" s="847"/>
      <c r="U130" s="847"/>
      <c r="V130" s="847"/>
      <c r="W130" s="847"/>
      <c r="X130" s="847"/>
      <c r="Y130" s="847"/>
      <c r="Z130" s="847"/>
      <c r="AA130" s="847"/>
      <c r="AB130" s="847"/>
      <c r="AC130" s="847"/>
      <c r="AD130" s="847"/>
      <c r="AE130" s="847"/>
      <c r="AF130" s="847"/>
      <c r="AG130" s="847"/>
      <c r="AH130" s="847"/>
      <c r="AI130" s="847"/>
      <c r="AJ130" s="847"/>
      <c r="AK130" s="847"/>
      <c r="AL130" s="847"/>
      <c r="AM130" s="847"/>
      <c r="AN130" s="847"/>
      <c r="AO130" s="847"/>
      <c r="AP130" s="847"/>
      <c r="AQ130" s="847"/>
      <c r="AR130" s="847"/>
      <c r="AS130" s="847"/>
      <c r="AT130" s="847"/>
      <c r="AU130" s="847"/>
      <c r="AV130" s="847"/>
      <c r="AW130" s="847"/>
      <c r="AX130" s="847"/>
      <c r="AY130" s="847"/>
      <c r="AZ130" s="847"/>
      <c r="BA130" s="847"/>
      <c r="BB130" s="847"/>
      <c r="BC130" s="847"/>
      <c r="BD130" s="847"/>
      <c r="BE130" s="847"/>
      <c r="BF130" s="847"/>
      <c r="BG130" s="847"/>
      <c r="BH130" s="847"/>
      <c r="BI130" s="847"/>
      <c r="BJ130" s="847"/>
      <c r="BK130" s="847"/>
      <c r="BL130" s="847"/>
      <c r="BM130" s="847"/>
      <c r="BN130" s="847"/>
      <c r="BO130" s="847"/>
      <c r="BP130" s="847"/>
      <c r="BQ130" s="847"/>
      <c r="BR130" s="847"/>
      <c r="BS130" s="847"/>
      <c r="BT130" s="847"/>
      <c r="BU130" s="847"/>
      <c r="BV130" s="847"/>
      <c r="BW130" s="847"/>
      <c r="BX130" s="847"/>
      <c r="BY130" s="847"/>
      <c r="BZ130" s="847"/>
      <c r="CA130" s="847"/>
      <c r="CB130" s="847"/>
      <c r="CC130" s="847"/>
      <c r="CD130" s="847"/>
      <c r="CE130" s="847"/>
      <c r="CF130" s="847"/>
      <c r="CG130" s="847"/>
    </row>
    <row r="131" spans="2:85" ht="12.75">
      <c r="B131" s="847"/>
      <c r="C131" s="847"/>
      <c r="D131" s="847"/>
      <c r="E131" s="847"/>
      <c r="F131" s="847"/>
      <c r="G131" s="847"/>
      <c r="H131" s="847"/>
      <c r="I131" s="847"/>
      <c r="J131" s="847"/>
      <c r="K131" s="847"/>
      <c r="L131" s="847"/>
      <c r="M131" s="847"/>
      <c r="N131" s="847"/>
      <c r="O131" s="847"/>
      <c r="P131" s="847"/>
      <c r="Q131" s="847"/>
      <c r="R131" s="847"/>
      <c r="S131" s="847"/>
      <c r="T131" s="847"/>
      <c r="U131" s="847"/>
      <c r="V131" s="847"/>
      <c r="W131" s="847"/>
      <c r="X131" s="847"/>
      <c r="Y131" s="847"/>
      <c r="Z131" s="847"/>
      <c r="AA131" s="847"/>
      <c r="AB131" s="847"/>
      <c r="AC131" s="847"/>
      <c r="AD131" s="847"/>
      <c r="AE131" s="847"/>
      <c r="AF131" s="847"/>
      <c r="AG131" s="847"/>
      <c r="AH131" s="847"/>
      <c r="AI131" s="847"/>
      <c r="AJ131" s="847"/>
      <c r="AK131" s="847"/>
      <c r="AL131" s="847"/>
      <c r="AM131" s="847"/>
      <c r="AN131" s="847"/>
      <c r="AO131" s="847"/>
      <c r="AP131" s="847"/>
      <c r="AQ131" s="847"/>
      <c r="AR131" s="847"/>
      <c r="AS131" s="847"/>
      <c r="AT131" s="847"/>
      <c r="AU131" s="847"/>
      <c r="AV131" s="847"/>
      <c r="AW131" s="847"/>
      <c r="AX131" s="847"/>
      <c r="AY131" s="847"/>
      <c r="AZ131" s="847"/>
      <c r="BA131" s="847"/>
      <c r="BB131" s="847"/>
      <c r="BC131" s="847"/>
      <c r="BD131" s="847"/>
      <c r="BE131" s="847"/>
      <c r="BF131" s="847"/>
      <c r="BG131" s="847"/>
      <c r="BH131" s="847"/>
      <c r="BI131" s="847"/>
      <c r="BJ131" s="847"/>
      <c r="BK131" s="847"/>
      <c r="BL131" s="847"/>
      <c r="BM131" s="847"/>
      <c r="BN131" s="847"/>
      <c r="BO131" s="847"/>
      <c r="BP131" s="847"/>
      <c r="BQ131" s="847"/>
      <c r="BR131" s="847"/>
      <c r="BS131" s="847"/>
      <c r="BT131" s="847"/>
      <c r="BU131" s="847"/>
      <c r="BV131" s="847"/>
      <c r="BW131" s="847"/>
      <c r="BX131" s="847"/>
      <c r="BY131" s="847"/>
      <c r="BZ131" s="847"/>
      <c r="CA131" s="847"/>
      <c r="CB131" s="847"/>
      <c r="CC131" s="847"/>
      <c r="CD131" s="847"/>
      <c r="CE131" s="847"/>
      <c r="CF131" s="847"/>
      <c r="CG131" s="847"/>
    </row>
    <row r="132" spans="2:85" ht="12.75">
      <c r="B132" s="847"/>
      <c r="C132" s="847"/>
      <c r="D132" s="847"/>
      <c r="E132" s="847"/>
      <c r="F132" s="847"/>
      <c r="G132" s="847"/>
      <c r="H132" s="847"/>
      <c r="I132" s="847"/>
      <c r="J132" s="847"/>
      <c r="K132" s="847"/>
      <c r="L132" s="847"/>
      <c r="M132" s="847"/>
      <c r="N132" s="847"/>
      <c r="O132" s="847"/>
      <c r="P132" s="847"/>
      <c r="Q132" s="847"/>
      <c r="R132" s="847"/>
      <c r="S132" s="847"/>
      <c r="T132" s="847"/>
      <c r="U132" s="847"/>
      <c r="V132" s="847"/>
      <c r="W132" s="847"/>
      <c r="X132" s="847"/>
      <c r="Y132" s="847"/>
      <c r="Z132" s="847"/>
      <c r="AA132" s="847"/>
      <c r="AB132" s="847"/>
      <c r="AC132" s="847"/>
      <c r="AD132" s="847"/>
      <c r="AE132" s="847"/>
      <c r="AF132" s="847"/>
      <c r="AG132" s="847"/>
      <c r="AH132" s="847"/>
      <c r="AI132" s="847"/>
      <c r="AJ132" s="847"/>
      <c r="AK132" s="847"/>
      <c r="AL132" s="847"/>
      <c r="AM132" s="847"/>
      <c r="AN132" s="847"/>
      <c r="AO132" s="847"/>
      <c r="AP132" s="847"/>
      <c r="AQ132" s="847"/>
      <c r="AR132" s="847"/>
      <c r="AS132" s="847"/>
      <c r="AT132" s="847"/>
      <c r="AU132" s="847"/>
      <c r="AV132" s="847"/>
      <c r="AW132" s="847"/>
      <c r="AX132" s="847"/>
      <c r="AY132" s="847"/>
      <c r="AZ132" s="847"/>
      <c r="BA132" s="847"/>
      <c r="BB132" s="847"/>
      <c r="BC132" s="847"/>
      <c r="BD132" s="847"/>
      <c r="BE132" s="847"/>
      <c r="BF132" s="847"/>
      <c r="BG132" s="847"/>
      <c r="BH132" s="847"/>
      <c r="BI132" s="847"/>
      <c r="BJ132" s="847"/>
      <c r="BK132" s="847"/>
      <c r="BL132" s="847"/>
      <c r="BM132" s="847"/>
      <c r="BN132" s="847"/>
      <c r="BO132" s="847"/>
      <c r="BP132" s="847"/>
      <c r="BQ132" s="847"/>
      <c r="BR132" s="847"/>
      <c r="BS132" s="847"/>
      <c r="BT132" s="847"/>
      <c r="BU132" s="847"/>
      <c r="BV132" s="847"/>
      <c r="BW132" s="847"/>
      <c r="BX132" s="847"/>
      <c r="BY132" s="847"/>
      <c r="BZ132" s="847"/>
      <c r="CA132" s="847"/>
      <c r="CB132" s="847"/>
      <c r="CC132" s="847"/>
      <c r="CD132" s="847"/>
      <c r="CE132" s="847"/>
      <c r="CF132" s="847"/>
      <c r="CG132" s="847"/>
    </row>
    <row r="133" spans="2:85" ht="12.75">
      <c r="B133" s="847"/>
      <c r="C133" s="847"/>
      <c r="D133" s="847"/>
      <c r="E133" s="847"/>
      <c r="F133" s="847"/>
      <c r="G133" s="847"/>
      <c r="H133" s="847"/>
      <c r="I133" s="847"/>
      <c r="J133" s="847"/>
      <c r="K133" s="847"/>
      <c r="L133" s="847"/>
      <c r="M133" s="847"/>
      <c r="N133" s="847"/>
      <c r="O133" s="847"/>
      <c r="P133" s="847"/>
      <c r="Q133" s="847"/>
      <c r="R133" s="847"/>
      <c r="S133" s="847"/>
      <c r="T133" s="847"/>
      <c r="U133" s="847"/>
      <c r="V133" s="847"/>
      <c r="W133" s="847"/>
      <c r="X133" s="847"/>
      <c r="Y133" s="847"/>
      <c r="Z133" s="847"/>
      <c r="AA133" s="847"/>
      <c r="AB133" s="847"/>
      <c r="AC133" s="847"/>
      <c r="AD133" s="847"/>
      <c r="AE133" s="847"/>
      <c r="AF133" s="847"/>
      <c r="AG133" s="847"/>
      <c r="AH133" s="847"/>
      <c r="AI133" s="847"/>
      <c r="AJ133" s="847"/>
      <c r="AK133" s="847"/>
      <c r="AL133" s="847"/>
      <c r="AM133" s="847"/>
      <c r="AN133" s="847"/>
      <c r="AO133" s="847"/>
      <c r="AP133" s="847"/>
      <c r="AQ133" s="847"/>
      <c r="AR133" s="847"/>
      <c r="AS133" s="847"/>
      <c r="AT133" s="847"/>
      <c r="AU133" s="847"/>
      <c r="AV133" s="847"/>
      <c r="AW133" s="847"/>
      <c r="AX133" s="847"/>
      <c r="AY133" s="847"/>
      <c r="AZ133" s="847"/>
      <c r="BA133" s="847"/>
      <c r="BB133" s="847"/>
      <c r="BC133" s="847"/>
      <c r="BD133" s="847"/>
      <c r="BE133" s="847"/>
      <c r="BF133" s="847"/>
      <c r="BG133" s="847"/>
      <c r="BH133" s="847"/>
      <c r="BI133" s="847"/>
      <c r="BJ133" s="847"/>
      <c r="BK133" s="847"/>
      <c r="BL133" s="847"/>
      <c r="BM133" s="847"/>
      <c r="BN133" s="847"/>
      <c r="BO133" s="847"/>
      <c r="BP133" s="847"/>
      <c r="BQ133" s="847"/>
      <c r="BR133" s="847"/>
      <c r="BS133" s="847"/>
      <c r="BT133" s="847"/>
      <c r="BU133" s="847"/>
      <c r="BV133" s="847"/>
      <c r="BW133" s="847"/>
      <c r="BX133" s="847"/>
      <c r="BY133" s="847"/>
      <c r="BZ133" s="847"/>
      <c r="CA133" s="847"/>
      <c r="CB133" s="847"/>
      <c r="CC133" s="847"/>
      <c r="CD133" s="847"/>
      <c r="CE133" s="847"/>
      <c r="CF133" s="847"/>
      <c r="CG133" s="847"/>
    </row>
    <row r="134" spans="2:85" ht="12.75">
      <c r="B134" s="847"/>
      <c r="C134" s="847"/>
      <c r="D134" s="847"/>
      <c r="E134" s="847"/>
      <c r="F134" s="847"/>
      <c r="G134" s="847"/>
      <c r="H134" s="847"/>
      <c r="I134" s="847"/>
      <c r="J134" s="847"/>
      <c r="K134" s="847"/>
      <c r="L134" s="847"/>
      <c r="M134" s="847"/>
      <c r="N134" s="847"/>
      <c r="O134" s="847"/>
      <c r="P134" s="847"/>
      <c r="Q134" s="847"/>
      <c r="R134" s="847"/>
      <c r="S134" s="847"/>
      <c r="T134" s="847"/>
      <c r="U134" s="847"/>
      <c r="V134" s="847"/>
      <c r="W134" s="847"/>
      <c r="X134" s="847"/>
      <c r="Y134" s="847"/>
      <c r="Z134" s="847"/>
      <c r="AA134" s="847"/>
      <c r="AB134" s="847"/>
      <c r="AC134" s="847"/>
      <c r="AD134" s="847"/>
      <c r="AE134" s="847"/>
      <c r="AF134" s="847"/>
      <c r="AG134" s="847"/>
      <c r="AH134" s="847"/>
      <c r="AI134" s="847"/>
      <c r="AJ134" s="847"/>
      <c r="AK134" s="847"/>
      <c r="AL134" s="847"/>
      <c r="AM134" s="847"/>
      <c r="AN134" s="847"/>
      <c r="AO134" s="847"/>
      <c r="AP134" s="847"/>
      <c r="AQ134" s="847"/>
      <c r="AR134" s="847"/>
      <c r="AS134" s="847"/>
      <c r="AT134" s="847"/>
      <c r="AU134" s="847"/>
      <c r="AV134" s="847"/>
      <c r="AW134" s="847"/>
      <c r="AX134" s="847"/>
      <c r="AY134" s="847"/>
      <c r="AZ134" s="847"/>
      <c r="BA134" s="847"/>
      <c r="BB134" s="847"/>
      <c r="BC134" s="847"/>
      <c r="BD134" s="847"/>
      <c r="BE134" s="847"/>
      <c r="BF134" s="847"/>
      <c r="BG134" s="847"/>
      <c r="BH134" s="847"/>
      <c r="BI134" s="847"/>
      <c r="BJ134" s="847"/>
      <c r="BK134" s="847"/>
      <c r="BL134" s="847"/>
      <c r="BM134" s="847"/>
      <c r="BN134" s="847"/>
      <c r="BO134" s="847"/>
      <c r="BP134" s="847"/>
      <c r="BQ134" s="847"/>
      <c r="BR134" s="847"/>
      <c r="BS134" s="847"/>
      <c r="BT134" s="847"/>
      <c r="BU134" s="847"/>
      <c r="BV134" s="847"/>
      <c r="BW134" s="847"/>
      <c r="BX134" s="847"/>
      <c r="BY134" s="847"/>
      <c r="BZ134" s="847"/>
      <c r="CA134" s="847"/>
      <c r="CB134" s="847"/>
      <c r="CC134" s="847"/>
      <c r="CD134" s="847"/>
      <c r="CE134" s="847"/>
      <c r="CF134" s="847"/>
      <c r="CG134" s="847"/>
    </row>
    <row r="135" spans="2:85" ht="12.75">
      <c r="B135" s="847"/>
      <c r="C135" s="847"/>
      <c r="D135" s="847"/>
      <c r="E135" s="847"/>
      <c r="F135" s="847"/>
      <c r="G135" s="847"/>
      <c r="H135" s="847"/>
      <c r="I135" s="847"/>
      <c r="J135" s="847"/>
      <c r="K135" s="847"/>
      <c r="L135" s="847"/>
      <c r="M135" s="847"/>
      <c r="N135" s="847"/>
      <c r="O135" s="847"/>
      <c r="P135" s="847"/>
      <c r="Q135" s="847"/>
      <c r="R135" s="847"/>
      <c r="S135" s="847"/>
      <c r="T135" s="847"/>
      <c r="U135" s="847"/>
      <c r="V135" s="847"/>
      <c r="W135" s="847"/>
      <c r="X135" s="847"/>
      <c r="Y135" s="847"/>
      <c r="Z135" s="847"/>
      <c r="AA135" s="847"/>
      <c r="AB135" s="847"/>
      <c r="AC135" s="847"/>
      <c r="AD135" s="847"/>
      <c r="AE135" s="847"/>
      <c r="AF135" s="847"/>
      <c r="AG135" s="847"/>
      <c r="AH135" s="847"/>
      <c r="AI135" s="847"/>
      <c r="AJ135" s="847"/>
      <c r="AK135" s="847"/>
      <c r="AL135" s="847"/>
      <c r="AM135" s="847"/>
      <c r="AN135" s="847"/>
      <c r="AO135" s="847"/>
      <c r="AP135" s="847"/>
      <c r="AQ135" s="847"/>
      <c r="AR135" s="847"/>
      <c r="AS135" s="847"/>
      <c r="AT135" s="847"/>
      <c r="AU135" s="847"/>
      <c r="AV135" s="847"/>
      <c r="AW135" s="847"/>
      <c r="AX135" s="847"/>
      <c r="AY135" s="847"/>
      <c r="AZ135" s="847"/>
      <c r="BA135" s="847"/>
      <c r="BB135" s="847"/>
      <c r="BC135" s="847"/>
      <c r="BD135" s="847"/>
      <c r="BE135" s="847"/>
      <c r="BF135" s="847"/>
      <c r="BG135" s="847"/>
      <c r="BH135" s="847"/>
      <c r="BI135" s="847"/>
      <c r="BJ135" s="847"/>
      <c r="BK135" s="847"/>
      <c r="BL135" s="847"/>
      <c r="BM135" s="847"/>
      <c r="BN135" s="847"/>
      <c r="BO135" s="847"/>
      <c r="BP135" s="847"/>
      <c r="BQ135" s="847"/>
      <c r="BR135" s="847"/>
      <c r="BS135" s="847"/>
      <c r="BT135" s="847"/>
      <c r="BU135" s="847"/>
      <c r="BV135" s="847"/>
      <c r="BW135" s="847"/>
      <c r="BX135" s="847"/>
      <c r="BY135" s="847"/>
      <c r="BZ135" s="847"/>
      <c r="CA135" s="847"/>
      <c r="CB135" s="847"/>
      <c r="CC135" s="847"/>
      <c r="CD135" s="847"/>
      <c r="CE135" s="847"/>
      <c r="CF135" s="847"/>
      <c r="CG135" s="847"/>
    </row>
    <row r="136" spans="2:85" ht="12.75">
      <c r="B136" s="847"/>
      <c r="C136" s="847"/>
      <c r="D136" s="847"/>
      <c r="E136" s="847"/>
      <c r="F136" s="847"/>
      <c r="G136" s="847"/>
      <c r="H136" s="847"/>
      <c r="I136" s="847"/>
      <c r="J136" s="847"/>
      <c r="K136" s="847"/>
      <c r="L136" s="847"/>
      <c r="M136" s="847"/>
      <c r="N136" s="847"/>
      <c r="O136" s="847"/>
      <c r="P136" s="847"/>
      <c r="Q136" s="847"/>
      <c r="R136" s="847"/>
      <c r="S136" s="847"/>
      <c r="T136" s="847"/>
      <c r="U136" s="847"/>
      <c r="V136" s="847"/>
      <c r="W136" s="847"/>
      <c r="X136" s="847"/>
      <c r="Y136" s="847"/>
      <c r="Z136" s="847"/>
      <c r="AA136" s="847"/>
      <c r="AB136" s="847"/>
      <c r="AC136" s="847"/>
      <c r="AD136" s="847"/>
      <c r="AE136" s="847"/>
      <c r="AF136" s="847"/>
      <c r="AG136" s="847"/>
      <c r="AH136" s="847"/>
      <c r="AI136" s="847"/>
      <c r="AJ136" s="847"/>
      <c r="AK136" s="847"/>
      <c r="AL136" s="847"/>
      <c r="AM136" s="847"/>
      <c r="AN136" s="847"/>
      <c r="AO136" s="847"/>
      <c r="AP136" s="847"/>
      <c r="AQ136" s="847"/>
      <c r="AR136" s="847"/>
      <c r="AS136" s="847"/>
      <c r="AT136" s="847"/>
      <c r="AU136" s="847"/>
      <c r="AV136" s="847"/>
      <c r="AW136" s="847"/>
      <c r="AX136" s="847"/>
      <c r="AY136" s="847"/>
      <c r="AZ136" s="847"/>
      <c r="BA136" s="847"/>
      <c r="BB136" s="847"/>
      <c r="BC136" s="847"/>
      <c r="BD136" s="847"/>
      <c r="BE136" s="847"/>
      <c r="BF136" s="847"/>
      <c r="BG136" s="847"/>
      <c r="BH136" s="847"/>
      <c r="BI136" s="847"/>
      <c r="BJ136" s="847"/>
      <c r="BK136" s="847"/>
      <c r="BL136" s="847"/>
      <c r="BM136" s="847"/>
      <c r="BN136" s="847"/>
      <c r="BO136" s="847"/>
      <c r="BP136" s="847"/>
      <c r="BQ136" s="847"/>
      <c r="BR136" s="847"/>
      <c r="BS136" s="847"/>
      <c r="BT136" s="847"/>
      <c r="BU136" s="847"/>
      <c r="BV136" s="847"/>
      <c r="BW136" s="847"/>
      <c r="BX136" s="847"/>
      <c r="BY136" s="847"/>
      <c r="BZ136" s="847"/>
      <c r="CA136" s="847"/>
      <c r="CB136" s="847"/>
      <c r="CC136" s="847"/>
      <c r="CD136" s="847"/>
      <c r="CE136" s="847"/>
      <c r="CF136" s="847"/>
      <c r="CG136" s="847"/>
    </row>
    <row r="251" ht="12.75">
      <c r="AX251" s="843"/>
    </row>
    <row r="252" ht="12.75">
      <c r="AX252" s="843"/>
    </row>
    <row r="253" ht="12.75">
      <c r="AX253" s="843"/>
    </row>
    <row r="254" ht="12.75">
      <c r="AX254" s="843"/>
    </row>
    <row r="255" ht="12.75">
      <c r="AX255" s="843"/>
    </row>
    <row r="256" ht="12.75">
      <c r="AX256" s="843"/>
    </row>
    <row r="257" ht="12.75">
      <c r="AX257" s="843"/>
    </row>
    <row r="258" ht="12.75">
      <c r="AX258" s="843"/>
    </row>
    <row r="259" ht="12.75">
      <c r="AX259" s="843"/>
    </row>
    <row r="260" ht="12.75">
      <c r="AX260" s="843"/>
    </row>
    <row r="261" ht="12.75">
      <c r="AX261" s="843"/>
    </row>
    <row r="262" ht="12.75">
      <c r="AX262" s="843"/>
    </row>
    <row r="263" ht="12.75">
      <c r="AX263" s="843"/>
    </row>
    <row r="264" ht="12.75">
      <c r="AX264" s="843"/>
    </row>
    <row r="265" ht="12.75">
      <c r="AX265" s="843"/>
    </row>
    <row r="266" ht="12.75">
      <c r="AX266" s="843"/>
    </row>
    <row r="267" ht="12.75">
      <c r="AX267" s="843"/>
    </row>
    <row r="268" ht="12.75">
      <c r="AX268" s="843"/>
    </row>
    <row r="269" ht="12.75">
      <c r="AX269" s="843"/>
    </row>
    <row r="270" ht="12.75">
      <c r="AX270" s="843"/>
    </row>
    <row r="271" ht="12.75">
      <c r="AX271" s="843"/>
    </row>
    <row r="272" ht="12.75">
      <c r="AX272" s="843"/>
    </row>
    <row r="273" ht="12.75">
      <c r="AX273" s="843"/>
    </row>
    <row r="274" ht="12.75">
      <c r="AX274" s="843"/>
    </row>
    <row r="275" ht="12.75">
      <c r="AX275" s="843"/>
    </row>
    <row r="276" ht="12.75">
      <c r="AX276" s="843"/>
    </row>
    <row r="277" ht="12.75">
      <c r="AX277" s="843"/>
    </row>
    <row r="278" ht="12.75">
      <c r="AX278" s="843"/>
    </row>
    <row r="279" ht="12.75">
      <c r="AX279" s="843"/>
    </row>
    <row r="280" ht="12.75">
      <c r="AX280" s="843"/>
    </row>
    <row r="281" ht="12.75">
      <c r="AX281" s="843"/>
    </row>
    <row r="282" ht="12.75">
      <c r="AX282" s="843"/>
    </row>
    <row r="283" ht="12.75">
      <c r="AX283" s="843"/>
    </row>
    <row r="284" ht="12.75">
      <c r="AX284" s="843"/>
    </row>
    <row r="285" ht="12.75">
      <c r="AX285" s="843"/>
    </row>
    <row r="286" ht="12.75">
      <c r="AX286" s="843"/>
    </row>
    <row r="287" ht="12.75">
      <c r="AX287" s="843"/>
    </row>
    <row r="288" ht="12.75">
      <c r="AX288" s="843"/>
    </row>
    <row r="289" ht="12.75">
      <c r="AX289" s="843"/>
    </row>
    <row r="290" ht="12.75">
      <c r="AX290" s="843"/>
    </row>
    <row r="291" ht="12.75">
      <c r="AX291" s="843"/>
    </row>
    <row r="292" ht="12.75">
      <c r="AX292" s="843"/>
    </row>
    <row r="293" ht="12.75">
      <c r="AX293" s="843"/>
    </row>
    <row r="294" ht="12.75">
      <c r="AX294" s="843"/>
    </row>
    <row r="295" ht="12.75">
      <c r="AX295" s="843"/>
    </row>
    <row r="296" ht="12.75">
      <c r="AX296" s="843"/>
    </row>
    <row r="297" ht="12.75">
      <c r="AX297" s="843"/>
    </row>
    <row r="298" ht="12.75">
      <c r="AX298" s="843"/>
    </row>
    <row r="299" ht="12.75">
      <c r="AX299" s="843"/>
    </row>
    <row r="300" ht="12.75">
      <c r="AX300" s="843"/>
    </row>
    <row r="301" ht="12.75">
      <c r="AX301" s="843"/>
    </row>
    <row r="302" ht="12.75">
      <c r="AX302" s="843"/>
    </row>
    <row r="303" ht="12.75">
      <c r="AX303" s="843"/>
    </row>
    <row r="304" ht="12.75">
      <c r="AX304" s="843"/>
    </row>
    <row r="305" ht="12.75">
      <c r="AX305" s="843"/>
    </row>
    <row r="306" ht="12.75">
      <c r="AX306" s="843"/>
    </row>
    <row r="307" ht="12.75">
      <c r="AX307" s="843"/>
    </row>
    <row r="308" ht="12.75">
      <c r="AX308" s="843"/>
    </row>
    <row r="309" ht="12.75">
      <c r="AX309" s="843"/>
    </row>
    <row r="310" ht="12.75">
      <c r="AX310" s="843"/>
    </row>
    <row r="311" ht="12.75">
      <c r="AX311" s="843"/>
    </row>
    <row r="312" ht="12.75">
      <c r="AX312" s="843"/>
    </row>
    <row r="313" ht="12.75">
      <c r="AX313" s="843"/>
    </row>
    <row r="314" ht="12.75">
      <c r="AX314" s="843"/>
    </row>
    <row r="315" ht="12.75">
      <c r="AX315" s="843"/>
    </row>
    <row r="316" ht="12.75">
      <c r="AX316" s="843"/>
    </row>
    <row r="317" ht="12.75">
      <c r="AX317" s="843"/>
    </row>
    <row r="318" ht="12.75">
      <c r="AX318" s="843"/>
    </row>
    <row r="319" ht="12.75">
      <c r="AX319" s="843"/>
    </row>
    <row r="320" ht="12.75">
      <c r="AX320" s="843"/>
    </row>
    <row r="321" ht="12.75">
      <c r="AX321" s="843"/>
    </row>
    <row r="322" ht="12.75">
      <c r="AX322" s="843"/>
    </row>
    <row r="323" ht="12.75">
      <c r="AX323" s="843"/>
    </row>
    <row r="324" ht="12.75">
      <c r="AX324" s="843"/>
    </row>
    <row r="325" ht="12.75">
      <c r="AX325" s="843"/>
    </row>
    <row r="326" ht="12.75">
      <c r="AX326" s="843"/>
    </row>
    <row r="327" ht="12.75">
      <c r="AX327" s="843"/>
    </row>
    <row r="328" ht="12.75">
      <c r="AX328" s="843"/>
    </row>
    <row r="329" ht="12.75">
      <c r="AX329" s="843"/>
    </row>
    <row r="330" ht="12.75">
      <c r="AX330" s="843"/>
    </row>
    <row r="331" ht="12.75">
      <c r="AX331" s="843"/>
    </row>
    <row r="332" ht="12.75">
      <c r="AX332" s="843"/>
    </row>
    <row r="333" ht="12.75">
      <c r="AX333" s="843"/>
    </row>
    <row r="334" ht="12.75">
      <c r="AX334" s="843"/>
    </row>
    <row r="335" ht="12.75">
      <c r="AX335" s="843"/>
    </row>
    <row r="336" ht="12.75">
      <c r="AX336" s="843"/>
    </row>
    <row r="337" ht="12.75">
      <c r="AX337" s="843"/>
    </row>
    <row r="338" ht="12.75">
      <c r="AX338" s="843"/>
    </row>
    <row r="339" ht="12.75">
      <c r="AX339" s="843"/>
    </row>
    <row r="340" ht="12.75">
      <c r="AX340" s="843"/>
    </row>
    <row r="341" ht="12.75">
      <c r="AX341" s="843"/>
    </row>
    <row r="342" ht="12.75">
      <c r="AX342" s="843"/>
    </row>
    <row r="343" ht="12.75">
      <c r="AX343" s="843"/>
    </row>
    <row r="344" ht="12.75">
      <c r="AX344" s="843"/>
    </row>
    <row r="345" ht="12.75">
      <c r="AX345" s="843"/>
    </row>
    <row r="346" ht="12.75">
      <c r="AX346" s="843"/>
    </row>
    <row r="347" ht="12.75">
      <c r="AX347" s="843"/>
    </row>
    <row r="348" ht="12.75">
      <c r="AX348" s="843"/>
    </row>
    <row r="349" ht="12.75">
      <c r="AX349" s="843"/>
    </row>
    <row r="350" ht="12.75">
      <c r="AX350" s="843"/>
    </row>
    <row r="351" ht="12.75">
      <c r="AX351" s="843"/>
    </row>
    <row r="352" ht="12.75">
      <c r="AX352" s="843"/>
    </row>
    <row r="353" ht="12.75">
      <c r="AX353" s="843"/>
    </row>
    <row r="354" ht="12.75">
      <c r="AX354" s="843"/>
    </row>
    <row r="355" ht="12.75">
      <c r="AX355" s="843"/>
    </row>
    <row r="356" ht="12.75">
      <c r="AX356" s="843"/>
    </row>
    <row r="357" ht="12.75">
      <c r="AX357" s="843"/>
    </row>
    <row r="358" ht="12.75">
      <c r="AX358" s="843"/>
    </row>
    <row r="359" ht="12.75">
      <c r="AX359" s="843"/>
    </row>
    <row r="360" ht="12.75">
      <c r="AX360" s="843"/>
    </row>
    <row r="361" ht="12.75">
      <c r="AX361" s="843"/>
    </row>
    <row r="362" ht="12.75">
      <c r="AX362" s="843"/>
    </row>
    <row r="363" ht="12.75">
      <c r="AX363" s="843"/>
    </row>
    <row r="364" ht="12.75">
      <c r="AX364" s="843"/>
    </row>
    <row r="365" ht="12.75">
      <c r="AX365" s="843"/>
    </row>
    <row r="366" ht="12.75">
      <c r="AX366" s="843"/>
    </row>
    <row r="367" ht="12.75">
      <c r="AX367" s="843"/>
    </row>
    <row r="368" ht="12.75">
      <c r="AX368" s="843"/>
    </row>
    <row r="369" ht="12.75">
      <c r="AX369" s="843"/>
    </row>
    <row r="370" ht="12.75">
      <c r="AX370" s="843"/>
    </row>
    <row r="371" ht="12.75">
      <c r="AX371" s="843"/>
    </row>
    <row r="372" ht="12.75">
      <c r="AX372" s="843"/>
    </row>
    <row r="373" ht="12.75">
      <c r="AX373" s="843"/>
    </row>
    <row r="374" ht="12.75">
      <c r="AX374" s="843"/>
    </row>
    <row r="375" ht="12.75">
      <c r="AX375" s="843"/>
    </row>
    <row r="376" ht="12.75">
      <c r="AX376" s="843"/>
    </row>
    <row r="377" ht="12.75">
      <c r="AX377" s="843"/>
    </row>
    <row r="378" ht="12.75">
      <c r="AX378" s="843"/>
    </row>
    <row r="379" ht="12.75">
      <c r="AX379" s="843"/>
    </row>
    <row r="380" ht="12.75">
      <c r="AX380" s="843"/>
    </row>
    <row r="381" ht="12.75">
      <c r="AX381" s="843"/>
    </row>
    <row r="382" ht="12.75">
      <c r="AX382" s="843"/>
    </row>
    <row r="383" ht="12.75">
      <c r="AX383" s="843"/>
    </row>
    <row r="384" ht="12.75">
      <c r="AX384" s="843"/>
    </row>
    <row r="385" ht="12.75">
      <c r="AX385" s="843"/>
    </row>
    <row r="386" ht="12.75">
      <c r="AX386" s="843"/>
    </row>
    <row r="387" ht="12.75">
      <c r="AX387" s="843"/>
    </row>
    <row r="388" ht="12.75">
      <c r="AX388" s="843"/>
    </row>
    <row r="389" ht="12.75">
      <c r="AX389" s="843"/>
    </row>
    <row r="390" ht="12.75">
      <c r="AX390" s="843"/>
    </row>
    <row r="391" ht="12.75">
      <c r="AX391" s="843"/>
    </row>
    <row r="392" ht="12.75">
      <c r="AX392" s="843"/>
    </row>
    <row r="393" ht="12.75">
      <c r="AX393" s="843"/>
    </row>
    <row r="394" ht="12.75">
      <c r="AX394" s="843"/>
    </row>
    <row r="395" ht="12.75">
      <c r="AX395" s="843"/>
    </row>
    <row r="396" ht="12.75">
      <c r="AX396" s="843"/>
    </row>
    <row r="397" ht="12.75">
      <c r="AX397" s="843"/>
    </row>
    <row r="398" ht="12.75">
      <c r="AX398" s="843"/>
    </row>
    <row r="399" ht="12.75">
      <c r="AX399" s="843"/>
    </row>
    <row r="400" ht="12.75">
      <c r="AX400" s="843"/>
    </row>
    <row r="401" ht="12.75">
      <c r="AX401" s="843"/>
    </row>
    <row r="402" ht="12.75">
      <c r="AX402" s="843"/>
    </row>
    <row r="403" ht="12.75">
      <c r="AX403" s="843"/>
    </row>
    <row r="404" ht="12.75">
      <c r="AX404" s="843"/>
    </row>
    <row r="405" ht="12.75">
      <c r="AX405" s="843"/>
    </row>
    <row r="406" ht="12.75">
      <c r="AX406" s="843"/>
    </row>
    <row r="407" ht="12.75">
      <c r="AX407" s="843"/>
    </row>
    <row r="408" ht="12.75">
      <c r="AX408" s="843"/>
    </row>
    <row r="409" ht="12.75">
      <c r="AX409" s="843"/>
    </row>
    <row r="410" ht="12.75">
      <c r="AX410" s="843"/>
    </row>
    <row r="411" ht="12.75">
      <c r="AX411" s="843"/>
    </row>
    <row r="412" ht="12.75">
      <c r="AX412" s="843"/>
    </row>
    <row r="413" ht="12.75">
      <c r="AX413" s="843"/>
    </row>
    <row r="414" ht="12.75">
      <c r="AX414" s="843"/>
    </row>
    <row r="415" ht="12.75">
      <c r="AX415" s="843"/>
    </row>
    <row r="416" ht="12.75">
      <c r="AX416" s="843"/>
    </row>
    <row r="417" ht="12.75">
      <c r="AX417" s="843"/>
    </row>
    <row r="418" ht="12.75">
      <c r="AX418" s="843"/>
    </row>
    <row r="419" ht="12.75">
      <c r="AX419" s="843"/>
    </row>
    <row r="420" ht="12.75">
      <c r="AX420" s="843"/>
    </row>
    <row r="421" ht="12.75">
      <c r="AX421" s="843"/>
    </row>
    <row r="422" ht="12.75">
      <c r="AX422" s="843"/>
    </row>
    <row r="423" ht="12.75">
      <c r="AX423" s="843"/>
    </row>
    <row r="424" ht="12.75">
      <c r="AX424" s="843"/>
    </row>
    <row r="425" ht="12.75">
      <c r="AX425" s="843"/>
    </row>
    <row r="426" ht="12.75">
      <c r="AX426" s="843"/>
    </row>
    <row r="427" ht="12.75">
      <c r="AX427" s="843"/>
    </row>
    <row r="428" ht="12.75">
      <c r="AX428" s="843"/>
    </row>
    <row r="429" ht="12.75">
      <c r="AX429" s="843"/>
    </row>
    <row r="430" ht="12.75">
      <c r="AX430" s="843"/>
    </row>
    <row r="431" ht="12.75">
      <c r="AX431" s="843"/>
    </row>
    <row r="432" ht="12.75">
      <c r="AX432" s="843"/>
    </row>
    <row r="433" ht="12.75">
      <c r="AX433" s="843"/>
    </row>
    <row r="434" ht="12.75">
      <c r="AX434" s="843"/>
    </row>
    <row r="435" ht="12.75">
      <c r="AX435" s="843"/>
    </row>
    <row r="436" ht="12.75">
      <c r="AX436" s="843"/>
    </row>
    <row r="437" ht="12.75">
      <c r="AX437" s="843"/>
    </row>
    <row r="438" ht="12.75">
      <c r="AX438" s="843"/>
    </row>
    <row r="439" ht="12.75">
      <c r="AX439" s="843"/>
    </row>
    <row r="440" ht="12.75">
      <c r="AX440" s="843"/>
    </row>
    <row r="441" ht="12.75">
      <c r="AX441" s="843"/>
    </row>
    <row r="442" ht="12.75">
      <c r="AX442" s="843"/>
    </row>
    <row r="443" ht="12.75">
      <c r="AX443" s="843"/>
    </row>
    <row r="444" ht="12.75">
      <c r="AX444" s="843"/>
    </row>
    <row r="445" ht="12.75">
      <c r="AX445" s="843"/>
    </row>
    <row r="446" ht="12.75">
      <c r="AX446" s="843"/>
    </row>
    <row r="447" ht="12.75">
      <c r="AX447" s="843"/>
    </row>
    <row r="448" ht="12.75">
      <c r="AX448" s="843"/>
    </row>
    <row r="449" ht="12.75">
      <c r="AX449" s="843"/>
    </row>
    <row r="450" ht="12.75">
      <c r="AX450" s="843"/>
    </row>
    <row r="451" ht="12.75">
      <c r="AX451" s="843"/>
    </row>
    <row r="452" ht="12.75">
      <c r="AX452" s="843"/>
    </row>
    <row r="453" ht="12.75">
      <c r="AX453" s="843"/>
    </row>
    <row r="454" ht="12.75">
      <c r="AX454" s="843"/>
    </row>
    <row r="455" ht="12.75">
      <c r="AX455" s="843"/>
    </row>
    <row r="456" ht="12.75">
      <c r="AX456" s="843"/>
    </row>
    <row r="457" ht="12.75">
      <c r="AX457" s="843"/>
    </row>
    <row r="458" ht="12.75">
      <c r="AX458" s="843"/>
    </row>
    <row r="459" ht="12.75">
      <c r="AX459" s="843"/>
    </row>
    <row r="460" ht="12.75">
      <c r="AX460" s="843"/>
    </row>
    <row r="461" ht="12.75">
      <c r="AX461" s="843"/>
    </row>
    <row r="462" ht="12.75">
      <c r="AX462" s="843"/>
    </row>
    <row r="463" ht="12.75">
      <c r="AX463" s="843"/>
    </row>
    <row r="464" ht="12.75">
      <c r="AX464" s="843"/>
    </row>
    <row r="465" ht="12.75">
      <c r="AX465" s="843"/>
    </row>
    <row r="466" ht="12.75">
      <c r="AX466" s="843"/>
    </row>
    <row r="467" ht="12.75">
      <c r="AX467" s="843"/>
    </row>
    <row r="468" ht="12.75">
      <c r="AX468" s="843"/>
    </row>
    <row r="469" ht="12.75">
      <c r="AX469" s="843"/>
    </row>
    <row r="470" ht="12.75">
      <c r="AX470" s="843"/>
    </row>
    <row r="471" ht="12.75">
      <c r="AX471" s="843"/>
    </row>
    <row r="472" ht="12.75">
      <c r="AX472" s="843"/>
    </row>
    <row r="473" ht="12.75">
      <c r="AX473" s="843"/>
    </row>
    <row r="474" ht="12.75">
      <c r="AX474" s="843"/>
    </row>
    <row r="475" ht="12.75">
      <c r="AX475" s="843"/>
    </row>
    <row r="476" ht="12.75">
      <c r="AX476" s="843"/>
    </row>
    <row r="477" ht="12.75">
      <c r="AX477" s="843"/>
    </row>
    <row r="478" ht="12.75">
      <c r="AX478" s="843"/>
    </row>
    <row r="479" ht="12.75">
      <c r="AX479" s="843"/>
    </row>
    <row r="480" ht="12.75">
      <c r="AX480" s="843"/>
    </row>
    <row r="481" ht="12.75">
      <c r="AX481" s="843"/>
    </row>
    <row r="482" ht="12.75">
      <c r="AX482" s="843"/>
    </row>
    <row r="483" ht="12.75">
      <c r="AX483" s="843"/>
    </row>
    <row r="484" ht="12.75">
      <c r="AX484" s="843"/>
    </row>
    <row r="485" ht="12.75">
      <c r="AX485" s="843"/>
    </row>
    <row r="486" ht="12.75">
      <c r="AX486" s="843"/>
    </row>
    <row r="487" ht="12.75">
      <c r="AX487" s="843"/>
    </row>
    <row r="488" ht="12.75">
      <c r="AX488" s="843"/>
    </row>
    <row r="489" ht="12.75">
      <c r="AX489" s="843"/>
    </row>
    <row r="490" ht="12.75">
      <c r="AX490" s="843"/>
    </row>
    <row r="491" ht="12.75">
      <c r="AX491" s="843"/>
    </row>
    <row r="492" ht="12.75">
      <c r="AX492" s="843"/>
    </row>
    <row r="493" ht="12.75">
      <c r="AX493" s="843"/>
    </row>
    <row r="494" ht="12.75">
      <c r="AX494" s="843"/>
    </row>
    <row r="495" ht="12.75">
      <c r="AX495" s="843"/>
    </row>
    <row r="496" ht="12.75">
      <c r="AX496" s="843"/>
    </row>
    <row r="497" ht="12.75">
      <c r="AX497" s="843"/>
    </row>
    <row r="498" ht="12.75">
      <c r="AX498" s="843"/>
    </row>
    <row r="499" ht="12.75">
      <c r="AX499" s="843"/>
    </row>
    <row r="500" ht="12.75">
      <c r="AX500" s="843"/>
    </row>
    <row r="501" ht="12.75">
      <c r="AX501" s="843"/>
    </row>
    <row r="502" ht="12.75">
      <c r="AX502" s="843"/>
    </row>
    <row r="503" ht="12.75">
      <c r="AX503" s="843"/>
    </row>
    <row r="504" ht="12.75">
      <c r="AX504" s="843"/>
    </row>
    <row r="505" ht="12.75">
      <c r="AX505" s="843"/>
    </row>
    <row r="506" ht="12.75">
      <c r="AX506" s="843"/>
    </row>
    <row r="507" ht="12.75">
      <c r="AX507" s="843"/>
    </row>
    <row r="508" ht="12.75">
      <c r="AX508" s="843"/>
    </row>
    <row r="509" ht="12.75">
      <c r="AX509" s="843"/>
    </row>
    <row r="510" ht="12.75">
      <c r="AX510" s="843"/>
    </row>
    <row r="511" ht="12.75">
      <c r="AX511" s="843"/>
    </row>
    <row r="512" ht="12.75">
      <c r="AX512" s="843"/>
    </row>
    <row r="513" ht="12.75">
      <c r="AX513" s="843"/>
    </row>
    <row r="514" ht="12.75">
      <c r="AX514" s="843"/>
    </row>
    <row r="515" ht="12.75">
      <c r="AX515" s="843"/>
    </row>
    <row r="516" ht="12.75">
      <c r="AX516" s="843"/>
    </row>
    <row r="517" ht="12.75">
      <c r="AX517" s="843"/>
    </row>
    <row r="518" ht="12.75">
      <c r="AX518" s="843"/>
    </row>
    <row r="519" ht="12.75">
      <c r="AX519" s="843"/>
    </row>
    <row r="520" ht="12.75">
      <c r="AX520" s="843"/>
    </row>
    <row r="521" ht="12.75">
      <c r="AX521" s="843"/>
    </row>
    <row r="522" ht="12.75">
      <c r="AX522" s="843"/>
    </row>
    <row r="523" ht="12.75">
      <c r="AX523" s="843"/>
    </row>
    <row r="524" ht="12.75">
      <c r="AX524" s="843"/>
    </row>
    <row r="525" ht="12.75">
      <c r="AX525" s="843"/>
    </row>
    <row r="526" ht="12.75">
      <c r="AX526" s="843"/>
    </row>
    <row r="527" ht="12.75">
      <c r="AX527" s="843"/>
    </row>
    <row r="528" ht="12.75">
      <c r="AX528" s="843"/>
    </row>
    <row r="529" ht="12.75">
      <c r="AX529" s="843"/>
    </row>
    <row r="530" ht="12.75">
      <c r="AX530" s="843"/>
    </row>
    <row r="531" ht="12.75">
      <c r="AX531" s="843"/>
    </row>
    <row r="532" ht="12.75">
      <c r="AX532" s="843"/>
    </row>
    <row r="533" ht="12.75">
      <c r="AX533" s="843"/>
    </row>
    <row r="534" ht="12.75">
      <c r="AX534" s="843"/>
    </row>
    <row r="535" ht="12.75">
      <c r="AX535" s="843"/>
    </row>
    <row r="536" ht="12.75">
      <c r="AX536" s="843"/>
    </row>
    <row r="537" ht="12.75">
      <c r="AX537" s="843"/>
    </row>
    <row r="538" ht="12.75">
      <c r="AX538" s="843"/>
    </row>
    <row r="539" ht="12.75">
      <c r="AX539" s="843"/>
    </row>
    <row r="540" ht="12.75">
      <c r="AX540" s="843"/>
    </row>
    <row r="541" ht="12.75">
      <c r="AX541" s="843"/>
    </row>
    <row r="542" ht="12.75">
      <c r="AX542" s="843"/>
    </row>
    <row r="543" ht="12.75">
      <c r="AX543" s="843"/>
    </row>
    <row r="544" ht="12.75">
      <c r="AX544" s="843"/>
    </row>
    <row r="545" ht="12.75">
      <c r="AX545" s="843"/>
    </row>
    <row r="546" ht="12.75">
      <c r="AX546" s="843"/>
    </row>
    <row r="547" ht="12.75">
      <c r="AX547" s="843"/>
    </row>
    <row r="548" ht="12.75">
      <c r="AX548" s="843"/>
    </row>
    <row r="549" ht="12.75">
      <c r="AX549" s="843"/>
    </row>
    <row r="550" ht="12.75">
      <c r="AX550" s="843"/>
    </row>
    <row r="551" ht="12.75">
      <c r="AX551" s="843"/>
    </row>
    <row r="552" ht="12.75">
      <c r="AX552" s="843"/>
    </row>
    <row r="553" ht="12.75">
      <c r="AX553" s="843"/>
    </row>
    <row r="554" ht="12.75">
      <c r="AX554" s="843"/>
    </row>
    <row r="555" ht="12.75">
      <c r="AX555" s="843"/>
    </row>
    <row r="556" ht="12.75">
      <c r="AX556" s="843"/>
    </row>
    <row r="557" ht="12.75">
      <c r="AX557" s="843"/>
    </row>
    <row r="558" ht="12.75">
      <c r="AX558" s="843"/>
    </row>
    <row r="559" ht="12.75">
      <c r="AX559" s="843"/>
    </row>
    <row r="560" ht="12.75">
      <c r="AX560" s="843"/>
    </row>
    <row r="561" ht="12.75">
      <c r="AX561" s="843"/>
    </row>
    <row r="562" ht="12.75">
      <c r="AX562" s="843"/>
    </row>
    <row r="563" ht="12.75">
      <c r="AX563" s="843"/>
    </row>
    <row r="564" ht="12.75">
      <c r="AX564" s="843"/>
    </row>
    <row r="565" ht="12.75">
      <c r="AX565" s="843"/>
    </row>
    <row r="566" ht="12.75">
      <c r="AX566" s="843"/>
    </row>
    <row r="567" ht="12.75">
      <c r="AX567" s="843"/>
    </row>
    <row r="568" ht="12.75">
      <c r="AX568" s="843"/>
    </row>
    <row r="569" ht="12.75">
      <c r="AX569" s="843"/>
    </row>
    <row r="570" ht="12.75">
      <c r="AX570" s="843"/>
    </row>
    <row r="571" ht="12.75">
      <c r="AX571" s="843"/>
    </row>
    <row r="572" ht="12.75">
      <c r="AX572" s="843"/>
    </row>
    <row r="573" ht="12.75">
      <c r="AX573" s="843"/>
    </row>
    <row r="574" ht="12.75">
      <c r="AX574" s="843"/>
    </row>
    <row r="575" ht="12.75">
      <c r="AX575" s="843"/>
    </row>
    <row r="576" ht="12.75">
      <c r="AX576" s="843"/>
    </row>
    <row r="577" ht="12.75">
      <c r="AX577" s="843"/>
    </row>
    <row r="578" ht="12.75">
      <c r="AX578" s="843"/>
    </row>
    <row r="579" ht="12.75">
      <c r="AX579" s="843"/>
    </row>
    <row r="580" ht="12.75">
      <c r="AX580" s="843"/>
    </row>
    <row r="581" ht="12.75">
      <c r="AX581" s="843"/>
    </row>
    <row r="582" ht="12.75">
      <c r="AX582" s="843"/>
    </row>
    <row r="583" ht="12.75">
      <c r="AX583" s="843"/>
    </row>
    <row r="584" ht="12.75">
      <c r="AX584" s="843"/>
    </row>
    <row r="585" ht="12.75">
      <c r="AX585" s="843"/>
    </row>
    <row r="586" ht="12.75">
      <c r="AX586" s="843"/>
    </row>
    <row r="587" ht="12.75">
      <c r="AX587" s="843"/>
    </row>
    <row r="588" ht="12.75">
      <c r="AX588" s="843"/>
    </row>
    <row r="589" ht="12.75">
      <c r="AX589" s="843"/>
    </row>
    <row r="590" ht="12.75">
      <c r="AX590" s="843"/>
    </row>
    <row r="591" ht="12.75">
      <c r="AX591" s="843"/>
    </row>
    <row r="592" ht="12.75">
      <c r="AX592" s="843"/>
    </row>
    <row r="593" ht="12.75">
      <c r="AX593" s="843"/>
    </row>
    <row r="594" ht="12.75">
      <c r="AX594" s="843"/>
    </row>
    <row r="595" ht="12.75">
      <c r="AX595" s="843"/>
    </row>
    <row r="596" ht="12.75">
      <c r="AX596" s="843"/>
    </row>
    <row r="597" ht="12.75">
      <c r="AX597" s="843"/>
    </row>
    <row r="598" ht="12.75">
      <c r="AX598" s="843"/>
    </row>
    <row r="599" ht="12.75">
      <c r="AX599" s="843"/>
    </row>
    <row r="600" ht="12.75">
      <c r="AX600" s="843"/>
    </row>
    <row r="601" ht="12.75">
      <c r="AX601" s="843"/>
    </row>
    <row r="602" ht="12.75">
      <c r="AX602" s="843"/>
    </row>
    <row r="603" ht="12.75">
      <c r="AX603" s="843"/>
    </row>
    <row r="604" ht="12.75">
      <c r="AX604" s="843"/>
    </row>
    <row r="605" ht="12.75">
      <c r="AX605" s="843"/>
    </row>
    <row r="606" ht="12.75">
      <c r="AX606" s="843"/>
    </row>
    <row r="607" ht="12.75">
      <c r="AX607" s="843"/>
    </row>
    <row r="608" ht="12.75">
      <c r="AX608" s="843"/>
    </row>
    <row r="609" ht="12.75">
      <c r="AX609" s="843"/>
    </row>
    <row r="610" ht="12.75">
      <c r="AX610" s="843"/>
    </row>
    <row r="611" ht="12.75">
      <c r="AX611" s="843"/>
    </row>
    <row r="612" ht="12.75">
      <c r="AX612" s="843"/>
    </row>
    <row r="613" ht="12.75">
      <c r="AX613" s="843"/>
    </row>
    <row r="614" ht="12.75">
      <c r="AX614" s="843"/>
    </row>
    <row r="615" ht="12.75">
      <c r="AX615" s="843"/>
    </row>
    <row r="616" ht="12.75">
      <c r="AX616" s="843"/>
    </row>
    <row r="617" ht="12.75">
      <c r="AX617" s="843"/>
    </row>
    <row r="618" ht="12.75">
      <c r="AX618" s="843"/>
    </row>
    <row r="619" ht="12.75">
      <c r="AX619" s="843"/>
    </row>
    <row r="620" ht="12.75">
      <c r="AX620" s="843"/>
    </row>
    <row r="621" ht="12.75">
      <c r="AX621" s="843"/>
    </row>
    <row r="622" ht="12.75">
      <c r="AX622" s="843"/>
    </row>
    <row r="623" ht="12.75">
      <c r="AX623" s="843"/>
    </row>
    <row r="624" ht="12.75">
      <c r="AX624" s="843"/>
    </row>
    <row r="625" ht="12.75">
      <c r="AX625" s="843"/>
    </row>
    <row r="626" ht="12.75">
      <c r="AX626" s="843"/>
    </row>
    <row r="627" ht="12.75">
      <c r="AX627" s="843"/>
    </row>
    <row r="628" ht="12.75">
      <c r="AX628" s="843"/>
    </row>
    <row r="629" ht="12.75">
      <c r="AX629" s="843"/>
    </row>
    <row r="630" ht="12.75">
      <c r="AX630" s="843"/>
    </row>
    <row r="631" ht="12.75">
      <c r="AX631" s="843"/>
    </row>
    <row r="632" ht="12.75">
      <c r="AX632" s="843"/>
    </row>
    <row r="633" ht="12.75">
      <c r="AX633" s="843"/>
    </row>
    <row r="634" ht="12.75">
      <c r="AX634" s="843"/>
    </row>
    <row r="635" ht="12.75">
      <c r="AX635" s="843"/>
    </row>
    <row r="636" ht="12.75">
      <c r="AX636" s="843"/>
    </row>
    <row r="637" ht="12.75">
      <c r="AX637" s="843"/>
    </row>
    <row r="638" ht="12.75">
      <c r="AX638" s="843"/>
    </row>
    <row r="639" ht="12.75">
      <c r="AX639" s="843"/>
    </row>
    <row r="640" ht="12.75">
      <c r="AX640" s="843"/>
    </row>
    <row r="641" ht="12.75">
      <c r="AX641" s="843"/>
    </row>
    <row r="642" ht="12.75">
      <c r="AX642" s="843"/>
    </row>
    <row r="643" ht="12.75">
      <c r="AX643" s="843"/>
    </row>
    <row r="644" ht="12.75">
      <c r="AX644" s="843"/>
    </row>
    <row r="645" ht="12.75">
      <c r="AX645" s="843"/>
    </row>
    <row r="646" ht="12.75">
      <c r="AX646" s="843"/>
    </row>
    <row r="647" ht="12.75">
      <c r="AX647" s="843"/>
    </row>
    <row r="648" ht="12.75">
      <c r="AX648" s="843"/>
    </row>
    <row r="649" ht="12.75">
      <c r="AX649" s="843"/>
    </row>
    <row r="650" ht="12.75">
      <c r="AX650" s="843"/>
    </row>
    <row r="651" ht="12.75">
      <c r="AX651" s="843"/>
    </row>
    <row r="652" ht="12.75">
      <c r="AX652" s="843"/>
    </row>
    <row r="653" ht="12.75">
      <c r="AX653" s="843"/>
    </row>
    <row r="654" ht="12.75">
      <c r="AX654" s="843"/>
    </row>
    <row r="655" ht="12.75">
      <c r="AX655" s="843"/>
    </row>
    <row r="656" ht="12.75">
      <c r="AX656" s="843"/>
    </row>
    <row r="657" ht="12.75">
      <c r="AX657" s="843"/>
    </row>
    <row r="658" ht="12.75">
      <c r="AX658" s="843"/>
    </row>
    <row r="659" ht="12.75">
      <c r="AX659" s="843"/>
    </row>
    <row r="660" ht="12.75">
      <c r="AX660" s="843"/>
    </row>
    <row r="661" ht="12.75">
      <c r="AX661" s="843"/>
    </row>
    <row r="662" ht="12.75">
      <c r="AX662" s="843"/>
    </row>
    <row r="663" ht="12.75">
      <c r="AX663" s="843"/>
    </row>
    <row r="664" ht="12.75">
      <c r="AX664" s="843"/>
    </row>
    <row r="665" ht="12.75">
      <c r="AX665" s="843"/>
    </row>
    <row r="666" ht="12.75">
      <c r="AX666" s="843"/>
    </row>
    <row r="667" ht="12.75">
      <c r="AX667" s="843"/>
    </row>
    <row r="668" ht="12.75">
      <c r="AX668" s="843"/>
    </row>
    <row r="669" ht="12.75">
      <c r="AX669" s="843"/>
    </row>
    <row r="670" ht="12.75">
      <c r="AX670" s="843"/>
    </row>
    <row r="671" ht="12.75">
      <c r="AX671" s="843"/>
    </row>
    <row r="672" ht="12.75">
      <c r="AX672" s="843"/>
    </row>
    <row r="673" ht="12.75">
      <c r="AX673" s="843"/>
    </row>
    <row r="674" ht="12.75">
      <c r="AX674" s="843"/>
    </row>
    <row r="675" ht="12.75">
      <c r="AX675" s="843"/>
    </row>
    <row r="676" ht="12.75">
      <c r="AX676" s="843"/>
    </row>
    <row r="677" ht="12.75">
      <c r="AX677" s="843"/>
    </row>
    <row r="678" ht="12.75">
      <c r="AX678" s="843"/>
    </row>
    <row r="679" ht="12.75">
      <c r="AX679" s="843"/>
    </row>
    <row r="680" ht="12.75">
      <c r="AX680" s="843"/>
    </row>
    <row r="681" ht="12.75">
      <c r="AX681" s="843"/>
    </row>
    <row r="682" ht="12.75">
      <c r="AX682" s="843"/>
    </row>
    <row r="683" ht="12.75">
      <c r="AX683" s="843"/>
    </row>
    <row r="684" ht="12.75">
      <c r="AX684" s="843"/>
    </row>
    <row r="685" ht="12.75">
      <c r="AX685" s="843"/>
    </row>
    <row r="686" ht="12.75">
      <c r="AX686" s="843"/>
    </row>
    <row r="687" ht="12.75">
      <c r="AX687" s="843"/>
    </row>
    <row r="688" ht="12.75">
      <c r="AX688" s="843"/>
    </row>
    <row r="689" ht="12.75">
      <c r="AX689" s="843"/>
    </row>
    <row r="690" ht="12.75">
      <c r="AX690" s="843"/>
    </row>
    <row r="691" ht="12.75">
      <c r="AX691" s="843"/>
    </row>
    <row r="692" ht="12.75">
      <c r="AX692" s="843"/>
    </row>
    <row r="693" ht="12.75">
      <c r="AX693" s="843"/>
    </row>
    <row r="694" ht="12.75">
      <c r="AX694" s="843"/>
    </row>
    <row r="695" ht="12.75">
      <c r="AX695" s="843"/>
    </row>
    <row r="696" ht="12.75">
      <c r="AX696" s="843"/>
    </row>
    <row r="697" ht="12.75">
      <c r="AX697" s="843"/>
    </row>
    <row r="698" ht="12.75">
      <c r="AX698" s="843"/>
    </row>
    <row r="699" ht="12.75">
      <c r="AX699" s="843"/>
    </row>
    <row r="700" ht="12.75">
      <c r="AX700" s="843"/>
    </row>
    <row r="701" ht="12.75">
      <c r="AX701" s="843"/>
    </row>
    <row r="702" ht="12.75">
      <c r="AX702" s="843"/>
    </row>
    <row r="703" ht="12.75">
      <c r="AX703" s="843"/>
    </row>
    <row r="704" ht="12.75">
      <c r="AX704" s="843"/>
    </row>
    <row r="705" ht="12.75">
      <c r="AX705" s="843"/>
    </row>
    <row r="706" ht="12.75">
      <c r="AX706" s="843"/>
    </row>
    <row r="707" ht="12.75">
      <c r="AX707" s="843"/>
    </row>
    <row r="708" ht="12.75">
      <c r="AX708" s="843"/>
    </row>
    <row r="709" ht="12.75">
      <c r="AX709" s="843"/>
    </row>
    <row r="710" ht="12.75">
      <c r="AX710" s="843"/>
    </row>
    <row r="711" ht="12.75">
      <c r="AX711" s="843"/>
    </row>
    <row r="712" ht="12.75">
      <c r="AX712" s="843"/>
    </row>
    <row r="713" ht="12.75">
      <c r="AX713" s="843"/>
    </row>
    <row r="714" ht="12.75">
      <c r="AX714" s="843"/>
    </row>
    <row r="715" ht="12.75">
      <c r="AX715" s="843"/>
    </row>
    <row r="716" ht="12.75">
      <c r="AX716" s="843"/>
    </row>
    <row r="717" ht="12.75">
      <c r="AX717" s="843"/>
    </row>
    <row r="718" ht="12.75">
      <c r="AX718" s="843"/>
    </row>
    <row r="719" ht="12.75">
      <c r="AX719" s="843"/>
    </row>
    <row r="720" ht="12.75">
      <c r="AX720" s="843"/>
    </row>
    <row r="721" ht="12.75">
      <c r="AX721" s="843"/>
    </row>
    <row r="722" ht="12.75">
      <c r="AX722" s="843"/>
    </row>
    <row r="723" ht="12.75">
      <c r="AX723" s="843"/>
    </row>
    <row r="724" ht="12.75">
      <c r="AX724" s="843"/>
    </row>
    <row r="725" ht="12.75">
      <c r="AX725" s="843"/>
    </row>
    <row r="726" ht="12.75">
      <c r="AX726" s="843"/>
    </row>
    <row r="727" ht="12.75">
      <c r="AX727" s="843"/>
    </row>
    <row r="728" ht="12.75">
      <c r="AX728" s="843"/>
    </row>
    <row r="729" ht="12.75">
      <c r="AX729" s="843"/>
    </row>
    <row r="730" ht="12.75">
      <c r="AX730" s="843"/>
    </row>
    <row r="731" ht="12.75">
      <c r="AX731" s="843"/>
    </row>
    <row r="732" ht="12.75">
      <c r="AX732" s="843"/>
    </row>
    <row r="733" ht="12.75">
      <c r="AX733" s="843"/>
    </row>
    <row r="734" ht="12.75">
      <c r="AX734" s="843"/>
    </row>
    <row r="735" ht="12.75">
      <c r="AX735" s="843"/>
    </row>
    <row r="736" ht="12.75">
      <c r="AX736" s="843"/>
    </row>
    <row r="737" ht="12.75">
      <c r="AX737" s="843"/>
    </row>
    <row r="738" ht="12.75">
      <c r="AX738" s="843"/>
    </row>
    <row r="739" ht="12.75">
      <c r="AX739" s="843"/>
    </row>
    <row r="740" ht="12.75">
      <c r="AX740" s="843"/>
    </row>
    <row r="741" ht="12.75">
      <c r="AX741" s="843"/>
    </row>
    <row r="742" ht="12.75">
      <c r="AX742" s="843"/>
    </row>
    <row r="743" ht="12.75">
      <c r="AX743" s="843"/>
    </row>
    <row r="744" ht="12.75">
      <c r="AX744" s="843"/>
    </row>
    <row r="745" ht="12.75">
      <c r="AX745" s="843"/>
    </row>
    <row r="746" ht="12.75">
      <c r="AX746" s="843"/>
    </row>
    <row r="747" ht="12.75">
      <c r="AX747" s="843"/>
    </row>
    <row r="748" ht="12.75">
      <c r="AX748" s="843"/>
    </row>
    <row r="749" ht="12.75">
      <c r="AX749" s="843"/>
    </row>
    <row r="750" ht="12.75">
      <c r="AX750" s="843"/>
    </row>
    <row r="751" ht="12.75">
      <c r="AX751" s="843"/>
    </row>
    <row r="752" ht="12.75">
      <c r="AX752" s="843"/>
    </row>
    <row r="753" ht="12.75">
      <c r="AX753" s="843"/>
    </row>
    <row r="754" ht="12.75">
      <c r="AX754" s="843"/>
    </row>
    <row r="755" ht="12.75">
      <c r="AX755" s="843"/>
    </row>
    <row r="756" ht="12.75">
      <c r="AX756" s="843"/>
    </row>
    <row r="757" ht="12.75">
      <c r="AX757" s="843"/>
    </row>
    <row r="758" ht="12.75">
      <c r="AX758" s="843"/>
    </row>
    <row r="759" ht="12.75">
      <c r="AX759" s="843"/>
    </row>
    <row r="760" ht="12.75">
      <c r="AX760" s="843"/>
    </row>
    <row r="761" ht="12.75">
      <c r="AX761" s="843"/>
    </row>
    <row r="762" ht="12.75">
      <c r="AX762" s="843"/>
    </row>
    <row r="763" ht="12.75">
      <c r="AX763" s="843"/>
    </row>
    <row r="764" ht="12.75">
      <c r="AX764" s="843"/>
    </row>
    <row r="765" ht="12.75">
      <c r="AX765" s="843"/>
    </row>
    <row r="766" ht="12.75">
      <c r="AX766" s="843"/>
    </row>
    <row r="767" ht="12.75">
      <c r="AX767" s="843"/>
    </row>
    <row r="768" ht="12.75">
      <c r="AX768" s="843"/>
    </row>
    <row r="769" ht="12.75">
      <c r="AX769" s="843"/>
    </row>
    <row r="770" ht="12.75">
      <c r="AX770" s="843"/>
    </row>
    <row r="771" ht="12.75">
      <c r="AX771" s="843"/>
    </row>
    <row r="772" ht="12.75">
      <c r="AX772" s="843"/>
    </row>
    <row r="773" ht="12.75">
      <c r="AX773" s="843"/>
    </row>
    <row r="774" ht="12.75">
      <c r="AX774" s="843"/>
    </row>
    <row r="775" ht="12.75">
      <c r="AX775" s="843"/>
    </row>
    <row r="776" ht="12.75">
      <c r="AX776" s="843"/>
    </row>
    <row r="777" ht="12.75">
      <c r="AX777" s="843"/>
    </row>
    <row r="778" ht="12.75">
      <c r="AX778" s="843"/>
    </row>
    <row r="779" ht="12.75">
      <c r="AX779" s="843"/>
    </row>
    <row r="780" ht="12.75">
      <c r="AX780" s="843"/>
    </row>
    <row r="781" ht="12.75">
      <c r="AX781" s="843"/>
    </row>
    <row r="782" ht="12.75">
      <c r="AX782" s="843"/>
    </row>
    <row r="783" ht="12.75">
      <c r="AX783" s="843"/>
    </row>
    <row r="784" ht="12.75">
      <c r="AX784" s="843"/>
    </row>
    <row r="785" ht="12.75">
      <c r="AX785" s="843"/>
    </row>
    <row r="786" ht="12.75">
      <c r="AX786" s="843"/>
    </row>
    <row r="787" ht="12.75">
      <c r="AX787" s="843"/>
    </row>
    <row r="788" ht="12.75">
      <c r="AX788" s="843"/>
    </row>
    <row r="789" ht="12.75">
      <c r="AX789" s="843"/>
    </row>
    <row r="790" ht="12.75">
      <c r="AX790" s="843"/>
    </row>
    <row r="791" ht="12.75">
      <c r="AX791" s="843"/>
    </row>
    <row r="792" ht="12.75">
      <c r="AX792" s="843"/>
    </row>
    <row r="793" ht="12.75">
      <c r="AX793" s="843"/>
    </row>
    <row r="794" ht="12.75">
      <c r="AX794" s="843"/>
    </row>
    <row r="795" ht="12.75">
      <c r="AX795" s="843"/>
    </row>
    <row r="796" ht="12.75">
      <c r="AX796" s="843"/>
    </row>
    <row r="797" ht="12.75">
      <c r="AX797" s="843"/>
    </row>
    <row r="798" ht="12.75">
      <c r="AX798" s="843"/>
    </row>
    <row r="799" ht="12.75">
      <c r="AX799" s="843"/>
    </row>
    <row r="800" ht="12.75">
      <c r="AX800" s="843"/>
    </row>
    <row r="801" ht="12.75">
      <c r="AX801" s="843"/>
    </row>
    <row r="802" ht="12.75">
      <c r="AX802" s="843"/>
    </row>
    <row r="803" ht="12.75">
      <c r="AX803" s="843"/>
    </row>
    <row r="804" ht="12.75">
      <c r="AX804" s="843"/>
    </row>
    <row r="805" ht="12.75">
      <c r="AX805" s="843"/>
    </row>
    <row r="806" ht="12.75">
      <c r="AX806" s="843"/>
    </row>
    <row r="807" ht="12.75">
      <c r="AX807" s="843"/>
    </row>
    <row r="808" ht="12.75">
      <c r="AX808" s="843"/>
    </row>
    <row r="809" ht="12.75">
      <c r="AX809" s="843"/>
    </row>
    <row r="810" ht="12.75">
      <c r="AX810" s="843"/>
    </row>
    <row r="811" ht="12.75">
      <c r="AX811" s="843"/>
    </row>
    <row r="812" ht="12.75">
      <c r="AX812" s="843"/>
    </row>
    <row r="813" ht="12.75">
      <c r="AX813" s="843"/>
    </row>
    <row r="814" ht="12.75">
      <c r="AX814" s="843"/>
    </row>
    <row r="815" ht="12.75">
      <c r="AX815" s="843"/>
    </row>
    <row r="816" ht="12.75">
      <c r="AX816" s="843"/>
    </row>
    <row r="817" ht="12.75">
      <c r="AX817" s="843"/>
    </row>
    <row r="818" ht="12.75">
      <c r="AX818" s="843"/>
    </row>
    <row r="819" ht="12.75">
      <c r="AX819" s="843"/>
    </row>
    <row r="820" ht="12.75">
      <c r="AX820" s="843"/>
    </row>
    <row r="821" ht="12.75">
      <c r="AX821" s="843"/>
    </row>
    <row r="822" ht="12.75">
      <c r="AX822" s="843"/>
    </row>
    <row r="823" ht="12.75">
      <c r="AX823" s="843"/>
    </row>
    <row r="824" ht="12.75">
      <c r="AX824" s="843"/>
    </row>
    <row r="825" ht="12.75">
      <c r="AX825" s="843"/>
    </row>
    <row r="826" ht="12.75">
      <c r="AX826" s="843"/>
    </row>
    <row r="827" ht="12.75">
      <c r="AX827" s="843"/>
    </row>
    <row r="828" ht="12.75">
      <c r="AX828" s="843"/>
    </row>
    <row r="829" ht="12.75">
      <c r="AX829" s="843"/>
    </row>
    <row r="830" ht="12.75">
      <c r="AX830" s="843"/>
    </row>
    <row r="831" ht="12.75">
      <c r="AX831" s="843"/>
    </row>
    <row r="832" ht="12.75">
      <c r="AX832" s="843"/>
    </row>
    <row r="833" ht="12.75">
      <c r="AX833" s="843"/>
    </row>
    <row r="834" ht="12.75">
      <c r="AX834" s="843"/>
    </row>
    <row r="835" ht="12.75">
      <c r="AX835" s="843"/>
    </row>
    <row r="836" ht="12.75">
      <c r="AX836" s="843"/>
    </row>
    <row r="837" ht="12.75">
      <c r="AX837" s="843"/>
    </row>
    <row r="838" ht="12.75">
      <c r="AX838" s="843"/>
    </row>
    <row r="839" ht="12.75">
      <c r="AX839" s="843"/>
    </row>
    <row r="840" ht="12.75">
      <c r="AX840" s="843"/>
    </row>
    <row r="841" ht="12.75">
      <c r="AX841" s="843"/>
    </row>
    <row r="842" ht="12.75">
      <c r="AX842" s="843"/>
    </row>
    <row r="843" ht="12.75">
      <c r="AX843" s="843"/>
    </row>
    <row r="844" ht="12.75">
      <c r="AX844" s="843"/>
    </row>
    <row r="845" ht="12.75">
      <c r="AX845" s="843"/>
    </row>
    <row r="846" ht="12.75">
      <c r="AX846" s="843"/>
    </row>
    <row r="847" ht="12.75">
      <c r="AX847" s="843"/>
    </row>
    <row r="848" ht="12.75">
      <c r="AX848" s="843"/>
    </row>
    <row r="849" ht="12.75">
      <c r="AX849" s="843"/>
    </row>
    <row r="850" ht="12.75">
      <c r="AX850" s="843"/>
    </row>
    <row r="851" ht="12.75">
      <c r="AX851" s="843"/>
    </row>
    <row r="852" ht="12.75">
      <c r="AX852" s="843"/>
    </row>
    <row r="853" ht="12.75">
      <c r="AX853" s="843"/>
    </row>
    <row r="854" ht="12.75">
      <c r="AX854" s="843"/>
    </row>
    <row r="855" ht="12.75">
      <c r="AX855" s="843"/>
    </row>
    <row r="856" ht="12.75">
      <c r="AX856" s="843"/>
    </row>
    <row r="857" ht="12.75">
      <c r="AX857" s="843"/>
    </row>
    <row r="858" ht="12.75">
      <c r="AX858" s="843"/>
    </row>
    <row r="859" ht="12.75">
      <c r="AX859" s="843"/>
    </row>
    <row r="860" ht="12.75">
      <c r="AX860" s="843"/>
    </row>
    <row r="861" ht="12.75">
      <c r="AX861" s="843"/>
    </row>
    <row r="862" ht="12.75">
      <c r="AX862" s="843"/>
    </row>
    <row r="863" ht="12.75">
      <c r="AX863" s="843"/>
    </row>
    <row r="864" ht="12.75">
      <c r="AX864" s="843"/>
    </row>
    <row r="865" ht="12.75">
      <c r="AX865" s="843"/>
    </row>
    <row r="866" ht="12.75">
      <c r="AX866" s="843"/>
    </row>
    <row r="867" ht="12.75">
      <c r="AX867" s="843"/>
    </row>
    <row r="868" ht="12.75">
      <c r="AX868" s="843"/>
    </row>
    <row r="869" ht="12.75">
      <c r="AX869" s="843"/>
    </row>
    <row r="870" ht="12.75">
      <c r="AX870" s="843"/>
    </row>
    <row r="871" ht="12.75">
      <c r="AX871" s="843"/>
    </row>
    <row r="872" ht="12.75">
      <c r="AX872" s="843"/>
    </row>
    <row r="873" ht="12.75">
      <c r="AX873" s="843"/>
    </row>
    <row r="874" ht="12.75">
      <c r="AX874" s="843"/>
    </row>
    <row r="875" ht="12.75">
      <c r="AX875" s="843"/>
    </row>
    <row r="876" ht="12.75">
      <c r="AX876" s="843"/>
    </row>
    <row r="877" ht="12.75">
      <c r="AX877" s="843"/>
    </row>
    <row r="878" ht="12.75">
      <c r="AX878" s="843"/>
    </row>
    <row r="879" ht="12.75">
      <c r="AX879" s="843"/>
    </row>
    <row r="880" ht="12.75">
      <c r="AX880" s="843"/>
    </row>
    <row r="881" ht="12.75">
      <c r="AX881" s="843"/>
    </row>
    <row r="882" ht="12.75">
      <c r="AX882" s="843"/>
    </row>
    <row r="883" ht="12.75">
      <c r="AX883" s="843"/>
    </row>
    <row r="884" ht="12.75">
      <c r="AX884" s="843"/>
    </row>
    <row r="885" ht="12.75">
      <c r="AX885" s="843"/>
    </row>
    <row r="886" ht="12.75">
      <c r="AX886" s="843"/>
    </row>
    <row r="887" ht="12.75">
      <c r="AX887" s="843"/>
    </row>
    <row r="888" ht="12.75">
      <c r="AX888" s="843"/>
    </row>
    <row r="889" ht="12.75">
      <c r="AX889" s="843"/>
    </row>
    <row r="890" ht="12.75">
      <c r="AX890" s="843"/>
    </row>
    <row r="891" ht="12.75">
      <c r="AX891" s="843"/>
    </row>
    <row r="892" ht="12.75">
      <c r="AX892" s="843"/>
    </row>
    <row r="893" ht="12.75">
      <c r="AX893" s="843"/>
    </row>
    <row r="894" ht="12.75">
      <c r="AX894" s="843"/>
    </row>
    <row r="895" ht="12.75">
      <c r="AX895" s="843"/>
    </row>
    <row r="896" ht="12.75">
      <c r="AX896" s="843"/>
    </row>
    <row r="897" ht="12.75">
      <c r="AX897" s="843"/>
    </row>
    <row r="898" ht="12.75">
      <c r="AX898" s="843"/>
    </row>
    <row r="899" ht="12.75">
      <c r="AX899" s="843"/>
    </row>
    <row r="900" ht="12.75">
      <c r="AX900" s="843"/>
    </row>
    <row r="901" ht="12.75">
      <c r="AX901" s="843"/>
    </row>
    <row r="902" ht="12.75">
      <c r="AX902" s="843"/>
    </row>
    <row r="903" ht="12.75">
      <c r="AX903" s="843"/>
    </row>
    <row r="904" ht="12.75">
      <c r="AX904" s="843"/>
    </row>
    <row r="905" ht="12.75">
      <c r="AX905" s="843"/>
    </row>
    <row r="906" ht="12.75">
      <c r="AX906" s="843"/>
    </row>
    <row r="907" ht="12.75">
      <c r="AX907" s="843"/>
    </row>
    <row r="908" ht="12.75">
      <c r="AX908" s="843"/>
    </row>
    <row r="909" ht="12.75">
      <c r="AX909" s="843"/>
    </row>
    <row r="910" ht="12.75">
      <c r="AX910" s="843"/>
    </row>
    <row r="911" ht="12.75">
      <c r="AX911" s="843"/>
    </row>
    <row r="912" ht="12.75">
      <c r="AX912" s="843"/>
    </row>
    <row r="913" ht="12.75">
      <c r="AX913" s="843"/>
    </row>
    <row r="914" ht="12.75">
      <c r="AX914" s="843"/>
    </row>
    <row r="915" ht="12.75">
      <c r="AX915" s="843"/>
    </row>
    <row r="916" ht="12.75">
      <c r="AX916" s="843"/>
    </row>
    <row r="917" ht="12.75">
      <c r="AX917" s="843"/>
    </row>
    <row r="918" ht="12.75">
      <c r="AX918" s="843"/>
    </row>
    <row r="919" ht="12.75">
      <c r="AX919" s="843"/>
    </row>
    <row r="920" ht="12.75">
      <c r="AX920" s="843"/>
    </row>
    <row r="921" ht="12.75">
      <c r="AX921" s="843"/>
    </row>
    <row r="922" ht="12.75">
      <c r="AX922" s="843"/>
    </row>
    <row r="923" ht="12.75">
      <c r="AX923" s="843"/>
    </row>
    <row r="924" ht="12.75">
      <c r="AX924" s="843"/>
    </row>
    <row r="925" ht="12.75">
      <c r="AX925" s="843"/>
    </row>
    <row r="926" ht="12.75">
      <c r="AX926" s="843"/>
    </row>
    <row r="927" ht="12.75">
      <c r="AX927" s="843"/>
    </row>
    <row r="928" ht="12.75">
      <c r="AX928" s="843"/>
    </row>
    <row r="929" ht="12.75">
      <c r="AX929" s="843"/>
    </row>
    <row r="930" ht="12.75">
      <c r="AX930" s="843"/>
    </row>
    <row r="931" ht="12.75">
      <c r="AX931" s="843"/>
    </row>
    <row r="932" ht="12.75">
      <c r="AX932" s="843"/>
    </row>
    <row r="933" ht="12.75">
      <c r="AX933" s="843"/>
    </row>
    <row r="934" ht="12.75">
      <c r="AX934" s="843"/>
    </row>
    <row r="935" ht="12.75">
      <c r="AX935" s="843"/>
    </row>
    <row r="936" ht="12.75">
      <c r="AX936" s="843"/>
    </row>
    <row r="937" ht="12.75">
      <c r="AX937" s="843"/>
    </row>
    <row r="938" ht="12.75">
      <c r="AX938" s="843"/>
    </row>
    <row r="939" ht="12.75">
      <c r="AX939" s="843"/>
    </row>
    <row r="940" ht="12.75">
      <c r="AX940" s="843"/>
    </row>
    <row r="941" ht="12.75">
      <c r="AX941" s="843"/>
    </row>
    <row r="942" ht="12.75">
      <c r="AX942" s="843"/>
    </row>
    <row r="943" ht="12.75">
      <c r="AX943" s="843"/>
    </row>
    <row r="944" ht="12.75">
      <c r="AX944" s="843"/>
    </row>
    <row r="945" ht="12.75">
      <c r="AX945" s="843"/>
    </row>
    <row r="946" ht="12.75">
      <c r="AX946" s="843"/>
    </row>
    <row r="947" ht="12.75">
      <c r="AX947" s="843"/>
    </row>
    <row r="948" ht="12.75">
      <c r="AX948" s="843"/>
    </row>
    <row r="949" ht="12.75">
      <c r="AX949" s="843"/>
    </row>
    <row r="950" ht="12.75">
      <c r="AX950" s="843"/>
    </row>
    <row r="951" ht="12.75">
      <c r="AX951" s="843"/>
    </row>
    <row r="952" ht="12.75">
      <c r="AX952" s="843"/>
    </row>
    <row r="953" ht="12.75">
      <c r="AX953" s="843"/>
    </row>
    <row r="954" ht="12.75">
      <c r="AX954" s="843"/>
    </row>
    <row r="955" ht="12.75">
      <c r="AX955" s="843"/>
    </row>
    <row r="956" ht="12.75">
      <c r="AX956" s="843"/>
    </row>
    <row r="957" ht="12.75">
      <c r="AX957" s="843"/>
    </row>
    <row r="958" ht="12.75">
      <c r="AX958" s="843"/>
    </row>
    <row r="959" ht="12.75">
      <c r="AX959" s="843"/>
    </row>
    <row r="960" ht="12.75">
      <c r="AX960" s="843"/>
    </row>
    <row r="961" ht="12.75">
      <c r="AX961" s="843"/>
    </row>
    <row r="962" ht="12.75">
      <c r="AX962" s="843"/>
    </row>
    <row r="963" ht="12.75">
      <c r="AX963" s="843"/>
    </row>
    <row r="964" ht="12.75">
      <c r="AX964" s="843"/>
    </row>
    <row r="965" ht="12.75">
      <c r="AX965" s="843"/>
    </row>
    <row r="966" ht="12.75">
      <c r="AX966" s="843"/>
    </row>
    <row r="967" ht="12.75">
      <c r="AX967" s="843"/>
    </row>
    <row r="968" ht="12.75">
      <c r="AX968" s="843"/>
    </row>
    <row r="969" ht="12.75">
      <c r="AX969" s="843"/>
    </row>
    <row r="970" ht="12.75">
      <c r="AX970" s="843"/>
    </row>
    <row r="971" ht="12.75">
      <c r="AX971" s="843"/>
    </row>
    <row r="972" ht="12.75">
      <c r="AX972" s="843"/>
    </row>
    <row r="973" ht="12.75">
      <c r="AX973" s="843"/>
    </row>
    <row r="974" ht="12.75">
      <c r="AX974" s="843"/>
    </row>
    <row r="975" ht="12.75">
      <c r="AX975" s="843"/>
    </row>
    <row r="976" ht="12.75">
      <c r="AX976" s="843"/>
    </row>
    <row r="977" ht="12.75">
      <c r="AX977" s="843"/>
    </row>
    <row r="978" ht="12.75">
      <c r="AX978" s="843"/>
    </row>
    <row r="979" ht="12.75">
      <c r="AX979" s="843"/>
    </row>
    <row r="980" ht="12.75">
      <c r="AX980" s="843"/>
    </row>
    <row r="981" ht="12.75">
      <c r="AX981" s="843"/>
    </row>
    <row r="982" ht="12.75">
      <c r="AX982" s="843"/>
    </row>
    <row r="983" ht="12.75">
      <c r="AX983" s="843"/>
    </row>
    <row r="984" ht="12.75">
      <c r="AX984" s="843"/>
    </row>
    <row r="985" ht="12.75">
      <c r="AX985" s="843"/>
    </row>
    <row r="986" ht="12.75">
      <c r="AX986" s="843"/>
    </row>
    <row r="987" ht="12.75">
      <c r="AX987" s="843"/>
    </row>
    <row r="988" ht="12.75">
      <c r="AX988" s="843"/>
    </row>
    <row r="989" ht="12.75">
      <c r="AX989" s="843"/>
    </row>
    <row r="990" ht="12.75">
      <c r="AX990" s="843"/>
    </row>
    <row r="991" ht="12.75">
      <c r="AX991" s="843"/>
    </row>
    <row r="992" ht="12.75">
      <c r="AX992" s="843"/>
    </row>
    <row r="993" ht="12.75">
      <c r="AX993" s="843"/>
    </row>
    <row r="994" ht="12.75">
      <c r="AX994" s="843"/>
    </row>
    <row r="995" ht="12.75">
      <c r="AX995" s="843"/>
    </row>
    <row r="996" ht="12.75">
      <c r="AX996" s="843"/>
    </row>
    <row r="997" ht="12.75">
      <c r="AX997" s="843"/>
    </row>
    <row r="998" ht="12.75">
      <c r="AX998" s="843"/>
    </row>
    <row r="999" ht="12.75">
      <c r="AX999" s="843"/>
    </row>
    <row r="1000" ht="12.75">
      <c r="AX1000" s="843"/>
    </row>
    <row r="1001" ht="12.75">
      <c r="AX1001" s="843"/>
    </row>
    <row r="1002" ht="12.75">
      <c r="AX1002" s="843"/>
    </row>
    <row r="1003" ht="12.75">
      <c r="AX1003" s="843"/>
    </row>
    <row r="1004" ht="12.75">
      <c r="AX1004" s="843"/>
    </row>
    <row r="1005" ht="12.75">
      <c r="AX1005" s="843"/>
    </row>
    <row r="1006" ht="12.75">
      <c r="AX1006" s="843"/>
    </row>
    <row r="1007" ht="12.75">
      <c r="AX1007" s="843"/>
    </row>
    <row r="1008" ht="12.75">
      <c r="AX1008" s="843"/>
    </row>
    <row r="1009" ht="12.75">
      <c r="AX1009" s="843"/>
    </row>
    <row r="1010" ht="12.75">
      <c r="AX1010" s="843"/>
    </row>
    <row r="1011" ht="12.75">
      <c r="AX1011" s="843"/>
    </row>
    <row r="1012" ht="12.75">
      <c r="AX1012" s="843"/>
    </row>
    <row r="1013" ht="12.75">
      <c r="AX1013" s="843"/>
    </row>
    <row r="1014" ht="12.75">
      <c r="AX1014" s="843"/>
    </row>
    <row r="1015" ht="12.75">
      <c r="AX1015" s="843"/>
    </row>
    <row r="1016" ht="12.75">
      <c r="AX1016" s="843"/>
    </row>
    <row r="1017" ht="12.75">
      <c r="AX1017" s="843"/>
    </row>
    <row r="1018" ht="12.75">
      <c r="AX1018" s="843"/>
    </row>
    <row r="1019" ht="12.75">
      <c r="AX1019" s="843"/>
    </row>
    <row r="1020" ht="12.75">
      <c r="AX1020" s="843"/>
    </row>
    <row r="1021" ht="12.75">
      <c r="AX1021" s="843"/>
    </row>
    <row r="1022" ht="12.75">
      <c r="AX1022" s="843"/>
    </row>
    <row r="1023" ht="12.75">
      <c r="AX1023" s="843"/>
    </row>
    <row r="1024" ht="12.75">
      <c r="AX1024" s="843"/>
    </row>
    <row r="1025" ht="12.75">
      <c r="AX1025" s="843"/>
    </row>
    <row r="1026" ht="12.75">
      <c r="AX1026" s="843"/>
    </row>
    <row r="1027" ht="12.75">
      <c r="AX1027" s="843"/>
    </row>
    <row r="1028" ht="12.75">
      <c r="AX1028" s="843"/>
    </row>
    <row r="1029" ht="12.75">
      <c r="AX1029" s="843"/>
    </row>
    <row r="1030" ht="12.75">
      <c r="AX1030" s="843"/>
    </row>
    <row r="1031" ht="12.75">
      <c r="AX1031" s="843"/>
    </row>
    <row r="1032" ht="12.75">
      <c r="AX1032" s="843"/>
    </row>
    <row r="1033" ht="12.75">
      <c r="AX1033" s="843"/>
    </row>
    <row r="1034" ht="12.75">
      <c r="AX1034" s="843"/>
    </row>
    <row r="1035" ht="12.75">
      <c r="AX1035" s="843"/>
    </row>
    <row r="1036" ht="12.75">
      <c r="AX1036" s="843"/>
    </row>
    <row r="1037" ht="12.75">
      <c r="AX1037" s="843"/>
    </row>
    <row r="1038" ht="12.75">
      <c r="AX1038" s="843"/>
    </row>
    <row r="1039" ht="12.75">
      <c r="AX1039" s="843"/>
    </row>
    <row r="1040" ht="12.75">
      <c r="AX1040" s="843"/>
    </row>
    <row r="1041" ht="12.75">
      <c r="AX1041" s="843"/>
    </row>
    <row r="1042" ht="12.75">
      <c r="AX1042" s="843"/>
    </row>
    <row r="1043" ht="12.75">
      <c r="AX1043" s="843"/>
    </row>
    <row r="1044" ht="12.75">
      <c r="AX1044" s="843"/>
    </row>
    <row r="1045" ht="12.75">
      <c r="AX1045" s="843"/>
    </row>
    <row r="1046" ht="12.75">
      <c r="AX1046" s="843"/>
    </row>
    <row r="1047" ht="12.75">
      <c r="AX1047" s="843"/>
    </row>
    <row r="1048" ht="12.75">
      <c r="AX1048" s="843"/>
    </row>
    <row r="1049" ht="12.75">
      <c r="AX1049" s="843"/>
    </row>
    <row r="1050" ht="12.75">
      <c r="AX1050" s="843"/>
    </row>
    <row r="1051" ht="12.75">
      <c r="AX1051" s="843"/>
    </row>
    <row r="1052" ht="12.75">
      <c r="AX1052" s="843"/>
    </row>
    <row r="1053" ht="12.75">
      <c r="AX1053" s="843"/>
    </row>
    <row r="1054" ht="12.75">
      <c r="AX1054" s="843"/>
    </row>
    <row r="1055" ht="12.75">
      <c r="AX1055" s="843"/>
    </row>
    <row r="1056" ht="12.75">
      <c r="AX1056" s="843"/>
    </row>
    <row r="1057" ht="12.75">
      <c r="AX1057" s="843"/>
    </row>
    <row r="1058" ht="12.75">
      <c r="AX1058" s="843"/>
    </row>
    <row r="1059" ht="12.75">
      <c r="AX1059" s="843"/>
    </row>
    <row r="1060" ht="12.75">
      <c r="AX1060" s="843"/>
    </row>
    <row r="1061" ht="12.75">
      <c r="AX1061" s="843"/>
    </row>
    <row r="1062" ht="12.75">
      <c r="AX1062" s="843"/>
    </row>
    <row r="1063" ht="12.75">
      <c r="AX1063" s="843"/>
    </row>
    <row r="1064" ht="12.75">
      <c r="AX1064" s="843"/>
    </row>
    <row r="1065" ht="12.75">
      <c r="AX1065" s="843"/>
    </row>
    <row r="1066" ht="12.75">
      <c r="AX1066" s="843"/>
    </row>
    <row r="1067" ht="12.75">
      <c r="AX1067" s="843"/>
    </row>
    <row r="1068" ht="12.75">
      <c r="AX1068" s="843"/>
    </row>
    <row r="1069" ht="12.75">
      <c r="AX1069" s="843"/>
    </row>
    <row r="1070" ht="12.75">
      <c r="AX1070" s="843"/>
    </row>
    <row r="1071" ht="12.75">
      <c r="AX1071" s="843"/>
    </row>
    <row r="1072" ht="12.75">
      <c r="AX1072" s="843"/>
    </row>
    <row r="1073" ht="12.75">
      <c r="AX1073" s="843"/>
    </row>
    <row r="1074" ht="12.75">
      <c r="AX1074" s="843"/>
    </row>
    <row r="1075" ht="12.75">
      <c r="AX1075" s="843"/>
    </row>
    <row r="1076" ht="12.75">
      <c r="AX1076" s="843"/>
    </row>
    <row r="1077" ht="12.75">
      <c r="AX1077" s="843"/>
    </row>
    <row r="1078" ht="12.75">
      <c r="AX1078" s="843"/>
    </row>
    <row r="1079" ht="12.75">
      <c r="AX1079" s="843"/>
    </row>
    <row r="1080" ht="12.75">
      <c r="AX1080" s="843"/>
    </row>
    <row r="1081" ht="12.75">
      <c r="AX1081" s="843"/>
    </row>
    <row r="1082" ht="12.75">
      <c r="AX1082" s="843"/>
    </row>
    <row r="1083" ht="12.75">
      <c r="AX1083" s="843"/>
    </row>
    <row r="1084" ht="12.75">
      <c r="AX1084" s="843"/>
    </row>
    <row r="1085" ht="12.75">
      <c r="AX1085" s="843"/>
    </row>
    <row r="1086" ht="12.75">
      <c r="AX1086" s="843"/>
    </row>
    <row r="1087" ht="12.75">
      <c r="AX1087" s="843"/>
    </row>
    <row r="1088" ht="12.75">
      <c r="AX1088" s="843"/>
    </row>
    <row r="1089" ht="12.75">
      <c r="AX1089" s="843"/>
    </row>
    <row r="1090" ht="12.75">
      <c r="AX1090" s="843"/>
    </row>
    <row r="1091" ht="12.75">
      <c r="AX1091" s="843"/>
    </row>
    <row r="1092" ht="12.75">
      <c r="AX1092" s="843"/>
    </row>
    <row r="1093" ht="12.75">
      <c r="AX1093" s="843"/>
    </row>
    <row r="1094" ht="12.75">
      <c r="AX1094" s="843"/>
    </row>
    <row r="1095" ht="12.75">
      <c r="AX1095" s="843"/>
    </row>
    <row r="1096" ht="12.75">
      <c r="AX1096" s="843"/>
    </row>
    <row r="1097" ht="12.75">
      <c r="AX1097" s="843"/>
    </row>
    <row r="1098" ht="12.75">
      <c r="AX1098" s="843"/>
    </row>
    <row r="1099" ht="12.75">
      <c r="AX1099" s="843"/>
    </row>
    <row r="1100" ht="12.75">
      <c r="AX1100" s="843"/>
    </row>
    <row r="1101" ht="12.75">
      <c r="AX1101" s="843"/>
    </row>
    <row r="1102" ht="12.75">
      <c r="AX1102" s="843"/>
    </row>
    <row r="1103" ht="12.75">
      <c r="AX1103" s="843"/>
    </row>
    <row r="1104" ht="12.75">
      <c r="AX1104" s="843"/>
    </row>
    <row r="1105" ht="12.75">
      <c r="AX1105" s="843"/>
    </row>
    <row r="1106" ht="12.75">
      <c r="AX1106" s="843"/>
    </row>
    <row r="1107" ht="12.75">
      <c r="AX1107" s="843"/>
    </row>
    <row r="1108" ht="12.75">
      <c r="AX1108" s="843"/>
    </row>
    <row r="1109" ht="12.75">
      <c r="AX1109" s="843"/>
    </row>
    <row r="1110" ht="12.75">
      <c r="AX1110" s="843"/>
    </row>
    <row r="1111" ht="12.75">
      <c r="AX1111" s="843"/>
    </row>
    <row r="1112" ht="12.75">
      <c r="AX1112" s="843"/>
    </row>
    <row r="1113" ht="12.75">
      <c r="AX1113" s="843"/>
    </row>
    <row r="1114" ht="12.75">
      <c r="AX1114" s="843"/>
    </row>
    <row r="1115" ht="12.75">
      <c r="AX1115" s="843"/>
    </row>
    <row r="1116" ht="12.75">
      <c r="AX1116" s="843"/>
    </row>
    <row r="1117" ht="12.75">
      <c r="AX1117" s="843"/>
    </row>
    <row r="1118" ht="12.75">
      <c r="AX1118" s="843"/>
    </row>
    <row r="1119" ht="12.75">
      <c r="AX1119" s="843"/>
    </row>
    <row r="1120" ht="12.75">
      <c r="AX1120" s="843"/>
    </row>
    <row r="1121" ht="12.75">
      <c r="AX1121" s="843"/>
    </row>
    <row r="1122" ht="12.75">
      <c r="AX1122" s="843"/>
    </row>
    <row r="1123" ht="12.75">
      <c r="AX1123" s="843"/>
    </row>
    <row r="1124" ht="12.75">
      <c r="AX1124" s="843"/>
    </row>
    <row r="1125" ht="12.75">
      <c r="AX1125" s="843"/>
    </row>
    <row r="1126" ht="12.75">
      <c r="AX1126" s="843"/>
    </row>
    <row r="1127" ht="12.75">
      <c r="AX1127" s="843"/>
    </row>
    <row r="1128" ht="12.75">
      <c r="AX1128" s="843"/>
    </row>
    <row r="1129" ht="12.75">
      <c r="AX1129" s="843"/>
    </row>
    <row r="1130" ht="12.75">
      <c r="AX1130" s="843"/>
    </row>
    <row r="1131" ht="12.75">
      <c r="AX1131" s="843"/>
    </row>
    <row r="1132" ht="12.75">
      <c r="AX1132" s="843"/>
    </row>
    <row r="1133" ht="12.75">
      <c r="AX1133" s="843"/>
    </row>
    <row r="1134" ht="12.75">
      <c r="AX1134" s="843"/>
    </row>
    <row r="1135" ht="12.75">
      <c r="AX1135" s="843"/>
    </row>
    <row r="1136" ht="12.75">
      <c r="AX1136" s="843"/>
    </row>
    <row r="1137" ht="12.75">
      <c r="AX1137" s="843"/>
    </row>
    <row r="1138" ht="12.75">
      <c r="AX1138" s="843"/>
    </row>
    <row r="1139" ht="12.75">
      <c r="AX1139" s="843"/>
    </row>
    <row r="1140" ht="12.75">
      <c r="AX1140" s="843"/>
    </row>
    <row r="1141" ht="12.75">
      <c r="AX1141" s="843"/>
    </row>
    <row r="1142" ht="12.75">
      <c r="AX1142" s="843"/>
    </row>
    <row r="1143" ht="12.75">
      <c r="AX1143" s="843"/>
    </row>
    <row r="1144" ht="12.75">
      <c r="AX1144" s="843"/>
    </row>
    <row r="1145" ht="12.75">
      <c r="AX1145" s="843"/>
    </row>
    <row r="1146" ht="12.75">
      <c r="AX1146" s="843"/>
    </row>
    <row r="1147" ht="12.75">
      <c r="AX1147" s="843"/>
    </row>
    <row r="1148" ht="12.75">
      <c r="AX1148" s="843"/>
    </row>
    <row r="1149" ht="12.75">
      <c r="AX1149" s="843"/>
    </row>
    <row r="1150" ht="12.75">
      <c r="AX1150" s="843"/>
    </row>
    <row r="1151" ht="12.75">
      <c r="AX1151" s="843"/>
    </row>
    <row r="1152" ht="12.75">
      <c r="AX1152" s="843"/>
    </row>
    <row r="1153" ht="12.75">
      <c r="AX1153" s="843"/>
    </row>
    <row r="1154" ht="12.75">
      <c r="AX1154" s="843"/>
    </row>
    <row r="1155" ht="12.75">
      <c r="AX1155" s="843"/>
    </row>
    <row r="1156" ht="12.75">
      <c r="AX1156" s="843"/>
    </row>
    <row r="1157" ht="12.75">
      <c r="AX1157" s="843"/>
    </row>
    <row r="1158" ht="12.75">
      <c r="AX1158" s="843"/>
    </row>
    <row r="1159" ht="12.75">
      <c r="AX1159" s="843"/>
    </row>
    <row r="1160" ht="12.75">
      <c r="AX1160" s="843"/>
    </row>
    <row r="1161" ht="12.75">
      <c r="AX1161" s="843"/>
    </row>
    <row r="1162" ht="12.75">
      <c r="AX1162" s="843"/>
    </row>
    <row r="1163" ht="12.75">
      <c r="AX1163" s="843"/>
    </row>
    <row r="1164" ht="12.75">
      <c r="AX1164" s="843"/>
    </row>
    <row r="1165" ht="12.75">
      <c r="AX1165" s="843"/>
    </row>
    <row r="1166" ht="12.75">
      <c r="AX1166" s="843"/>
    </row>
    <row r="1167" ht="12.75">
      <c r="AX1167" s="843"/>
    </row>
    <row r="1168" ht="12.75">
      <c r="AX1168" s="843"/>
    </row>
    <row r="1169" ht="12.75">
      <c r="AX1169" s="843"/>
    </row>
    <row r="1170" ht="12.75">
      <c r="AX1170" s="843"/>
    </row>
    <row r="1171" ht="12.75">
      <c r="AX1171" s="843"/>
    </row>
    <row r="1172" ht="12.75">
      <c r="AX1172" s="843"/>
    </row>
    <row r="1173" ht="12.75">
      <c r="AX1173" s="843"/>
    </row>
    <row r="1174" ht="12.75">
      <c r="AX1174" s="843"/>
    </row>
    <row r="1175" ht="12.75">
      <c r="AX1175" s="843"/>
    </row>
    <row r="1176" ht="12.75">
      <c r="AX1176" s="843"/>
    </row>
    <row r="1177" ht="12.75">
      <c r="AX1177" s="843"/>
    </row>
    <row r="1178" ht="12.75">
      <c r="AX1178" s="843"/>
    </row>
    <row r="1179" ht="12.75">
      <c r="AX1179" s="843"/>
    </row>
    <row r="1180" ht="12.75">
      <c r="AX1180" s="843"/>
    </row>
    <row r="1181" ht="12.75">
      <c r="AX1181" s="843"/>
    </row>
    <row r="1182" ht="12.75">
      <c r="AX1182" s="843"/>
    </row>
    <row r="1183" ht="12.75">
      <c r="AX1183" s="843"/>
    </row>
    <row r="1184" ht="12.75">
      <c r="AX1184" s="843"/>
    </row>
    <row r="1185" ht="12.75">
      <c r="AX1185" s="843"/>
    </row>
    <row r="1186" ht="12.75">
      <c r="AX1186" s="843"/>
    </row>
    <row r="1187" ht="12.75">
      <c r="AX1187" s="843"/>
    </row>
    <row r="1188" ht="12.75">
      <c r="AX1188" s="843"/>
    </row>
    <row r="1189" ht="12.75">
      <c r="AX1189" s="843"/>
    </row>
    <row r="1190" ht="12.75">
      <c r="AX1190" s="843"/>
    </row>
    <row r="1191" ht="12.75">
      <c r="AX1191" s="843"/>
    </row>
    <row r="1192" ht="12.75">
      <c r="AX1192" s="843"/>
    </row>
    <row r="1193" ht="12.75">
      <c r="AX1193" s="843"/>
    </row>
    <row r="1194" ht="12.75">
      <c r="AX1194" s="843"/>
    </row>
    <row r="1195" ht="12.75">
      <c r="AX1195" s="843"/>
    </row>
    <row r="1196" ht="12.75">
      <c r="AX1196" s="843"/>
    </row>
    <row r="1197" ht="12.75">
      <c r="AX1197" s="843"/>
    </row>
    <row r="1198" ht="12.75">
      <c r="AX1198" s="843"/>
    </row>
    <row r="1199" ht="12.75">
      <c r="AX1199" s="843"/>
    </row>
    <row r="1200" ht="12.75">
      <c r="AX1200" s="843"/>
    </row>
    <row r="1201" ht="12.75">
      <c r="AX1201" s="843"/>
    </row>
    <row r="1202" ht="12.75">
      <c r="AX1202" s="843"/>
    </row>
    <row r="1203" ht="12.75">
      <c r="AX1203" s="843"/>
    </row>
    <row r="1204" ht="12.75">
      <c r="AX1204" s="843"/>
    </row>
    <row r="1205" ht="12.75">
      <c r="AX1205" s="843"/>
    </row>
    <row r="1206" ht="12.75">
      <c r="AX1206" s="843"/>
    </row>
    <row r="1207" ht="12.75">
      <c r="AX1207" s="843"/>
    </row>
    <row r="1208" ht="12.75">
      <c r="AX1208" s="843"/>
    </row>
    <row r="1209" ht="12.75">
      <c r="AX1209" s="843"/>
    </row>
    <row r="1210" ht="12.75">
      <c r="AX1210" s="843"/>
    </row>
    <row r="1211" ht="12.75">
      <c r="AX1211" s="843"/>
    </row>
    <row r="1212" ht="12.75">
      <c r="AX1212" s="843"/>
    </row>
    <row r="1213" ht="12.75">
      <c r="AX1213" s="843"/>
    </row>
    <row r="1214" ht="12.75">
      <c r="AX1214" s="843"/>
    </row>
    <row r="1215" ht="12.75">
      <c r="AX1215" s="843"/>
    </row>
    <row r="1216" ht="12.75">
      <c r="AX1216" s="843"/>
    </row>
    <row r="1217" ht="12.75">
      <c r="AX1217" s="843"/>
    </row>
    <row r="1218" ht="12.75">
      <c r="AX1218" s="843"/>
    </row>
    <row r="1219" ht="12.75">
      <c r="AX1219" s="843"/>
    </row>
    <row r="1220" ht="12.75">
      <c r="AX1220" s="843"/>
    </row>
    <row r="1221" ht="12.75">
      <c r="AX1221" s="843"/>
    </row>
    <row r="1222" ht="12.75">
      <c r="AX1222" s="843"/>
    </row>
    <row r="1223" ht="12.75">
      <c r="AX1223" s="843"/>
    </row>
    <row r="1224" ht="12.75">
      <c r="AX1224" s="843"/>
    </row>
    <row r="1225" ht="12.75">
      <c r="AX1225" s="843"/>
    </row>
    <row r="1226" ht="12.75">
      <c r="AX1226" s="843"/>
    </row>
    <row r="1227" ht="12.75">
      <c r="AX1227" s="843"/>
    </row>
    <row r="1228" ht="12.75">
      <c r="AX1228" s="843"/>
    </row>
    <row r="1229" ht="12.75">
      <c r="AX1229" s="843"/>
    </row>
    <row r="1230" ht="12.75">
      <c r="AX1230" s="843"/>
    </row>
    <row r="1231" ht="12.75">
      <c r="AX1231" s="843"/>
    </row>
    <row r="1232" ht="12.75">
      <c r="AX1232" s="843"/>
    </row>
    <row r="1233" ht="12.75">
      <c r="AX1233" s="843"/>
    </row>
    <row r="1234" ht="12.75">
      <c r="AX1234" s="843"/>
    </row>
    <row r="1235" ht="12.75">
      <c r="AX1235" s="843"/>
    </row>
    <row r="1236" ht="12.75">
      <c r="AX1236" s="843"/>
    </row>
    <row r="1237" ht="12.75">
      <c r="AX1237" s="843"/>
    </row>
    <row r="1238" ht="12.75">
      <c r="AX1238" s="843"/>
    </row>
    <row r="1239" ht="12.75">
      <c r="AX1239" s="843"/>
    </row>
    <row r="1240" ht="12.75">
      <c r="AX1240" s="843"/>
    </row>
    <row r="1241" ht="12.75">
      <c r="AX1241" s="843"/>
    </row>
    <row r="1242" ht="12.75">
      <c r="AX1242" s="843"/>
    </row>
    <row r="1243" ht="12.75">
      <c r="AX1243" s="843"/>
    </row>
    <row r="1244" ht="12.75">
      <c r="AX1244" s="843"/>
    </row>
    <row r="1245" ht="12.75">
      <c r="AX1245" s="843"/>
    </row>
    <row r="1246" ht="12.75">
      <c r="AX1246" s="843"/>
    </row>
    <row r="1247" ht="12.75">
      <c r="AX1247" s="843"/>
    </row>
    <row r="1248" ht="12.75">
      <c r="AX1248" s="843"/>
    </row>
    <row r="1249" ht="12.75">
      <c r="AX1249" s="843"/>
    </row>
    <row r="1250" ht="12.75">
      <c r="AX1250" s="843"/>
    </row>
    <row r="1251" ht="12.75">
      <c r="AX1251" s="843"/>
    </row>
    <row r="1252" ht="12.75">
      <c r="AX1252" s="843"/>
    </row>
    <row r="1253" ht="12.75">
      <c r="AX1253" s="843"/>
    </row>
    <row r="1254" ht="12.75">
      <c r="AX1254" s="843"/>
    </row>
    <row r="1255" ht="12.75">
      <c r="AX1255" s="843"/>
    </row>
    <row r="1256" ht="12.75">
      <c r="AX1256" s="843"/>
    </row>
    <row r="1257" ht="12.75">
      <c r="AX1257" s="843"/>
    </row>
    <row r="1258" ht="12.75">
      <c r="AX1258" s="843"/>
    </row>
    <row r="1259" ht="12.75">
      <c r="AX1259" s="843"/>
    </row>
    <row r="1260" ht="12.75">
      <c r="AX1260" s="843"/>
    </row>
    <row r="1261" ht="12.75">
      <c r="AX1261" s="843"/>
    </row>
    <row r="1262" ht="12.75">
      <c r="AX1262" s="843"/>
    </row>
    <row r="1263" ht="12.75">
      <c r="AX1263" s="843"/>
    </row>
    <row r="1264" ht="12.75">
      <c r="AX1264" s="843"/>
    </row>
    <row r="1265" ht="12.75">
      <c r="AX1265" s="843"/>
    </row>
    <row r="1266" ht="12.75">
      <c r="AX1266" s="843"/>
    </row>
    <row r="1267" ht="12.75">
      <c r="AX1267" s="843"/>
    </row>
    <row r="1268" ht="12.75">
      <c r="AX1268" s="843"/>
    </row>
    <row r="1269" ht="12.75">
      <c r="AX1269" s="843"/>
    </row>
    <row r="1270" ht="12.75">
      <c r="AX1270" s="843"/>
    </row>
    <row r="1271" ht="12.75">
      <c r="AX1271" s="843"/>
    </row>
    <row r="1272" ht="12.75">
      <c r="AX1272" s="843"/>
    </row>
    <row r="1273" ht="12.75">
      <c r="AX1273" s="843"/>
    </row>
    <row r="1274" ht="12.75">
      <c r="AX1274" s="843"/>
    </row>
    <row r="1275" ht="12.75">
      <c r="AX1275" s="843"/>
    </row>
    <row r="1276" ht="12.75">
      <c r="AX1276" s="843"/>
    </row>
    <row r="1277" ht="12.75">
      <c r="AX1277" s="843"/>
    </row>
    <row r="1278" ht="12.75">
      <c r="AX1278" s="843"/>
    </row>
    <row r="1279" ht="12.75">
      <c r="AX1279" s="843"/>
    </row>
    <row r="1280" ht="12.75">
      <c r="AX1280" s="843"/>
    </row>
    <row r="1281" ht="12.75">
      <c r="AX1281" s="843"/>
    </row>
    <row r="1282" ht="12.75">
      <c r="AX1282" s="843"/>
    </row>
    <row r="1283" ht="12.75">
      <c r="AX1283" s="843"/>
    </row>
    <row r="1284" ht="12.75">
      <c r="AX1284" s="843"/>
    </row>
    <row r="1285" ht="12.75">
      <c r="AX1285" s="843"/>
    </row>
    <row r="1286" ht="12.75">
      <c r="AX1286" s="843"/>
    </row>
    <row r="1287" ht="12.75">
      <c r="AX1287" s="843"/>
    </row>
    <row r="1288" ht="12.75">
      <c r="AX1288" s="843"/>
    </row>
    <row r="1289" ht="12.75">
      <c r="AX1289" s="843"/>
    </row>
    <row r="1290" ht="12.75">
      <c r="AX1290" s="843"/>
    </row>
    <row r="1291" ht="12.75">
      <c r="AX1291" s="843"/>
    </row>
    <row r="1292" ht="12.75">
      <c r="AX1292" s="843"/>
    </row>
    <row r="1293" ht="12.75">
      <c r="AX1293" s="843"/>
    </row>
    <row r="1294" ht="12.75">
      <c r="AX1294" s="843"/>
    </row>
    <row r="1295" ht="12.75">
      <c r="AX1295" s="843"/>
    </row>
    <row r="1296" ht="12.75">
      <c r="AX1296" s="843"/>
    </row>
    <row r="1297" ht="12.75">
      <c r="AX1297" s="843"/>
    </row>
    <row r="1298" ht="12.75">
      <c r="AX1298" s="843"/>
    </row>
    <row r="1299" ht="12.75">
      <c r="AX1299" s="843"/>
    </row>
  </sheetData>
  <mergeCells count="25">
    <mergeCell ref="CC16:CC20"/>
    <mergeCell ref="B82:B86"/>
    <mergeCell ref="N16:N20"/>
    <mergeCell ref="BE16:BE20"/>
    <mergeCell ref="BK16:BK20"/>
    <mergeCell ref="Z16:Z20"/>
    <mergeCell ref="BQ16:BQ20"/>
    <mergeCell ref="AM39:AM43"/>
    <mergeCell ref="T62:T66"/>
    <mergeCell ref="Z54:Z58"/>
    <mergeCell ref="Z37:Z41"/>
    <mergeCell ref="AM78:AM82"/>
    <mergeCell ref="BW16:BW20"/>
    <mergeCell ref="AY16:AY20"/>
    <mergeCell ref="BQ52:BQ56"/>
    <mergeCell ref="BW53:BW57"/>
    <mergeCell ref="AS40:AS44"/>
    <mergeCell ref="AS16:AS20"/>
    <mergeCell ref="AM16:AM20"/>
    <mergeCell ref="AF16:AF20"/>
    <mergeCell ref="B4:H4"/>
    <mergeCell ref="B16:B20"/>
    <mergeCell ref="H16:H20"/>
    <mergeCell ref="T16:T20"/>
    <mergeCell ref="B8:H8"/>
  </mergeCells>
  <printOptions/>
  <pageMargins left="0.75" right="0.75" top="1" bottom="1" header="0.5" footer="0.5"/>
  <pageSetup horizontalDpi="600" verticalDpi="600" orientation="portrait" paperSize="9" scale="47"/>
  <headerFooter alignWithMargins="0">
    <oddHeader>&amp;C&amp;A&amp;RPage &amp;P</oddHeader>
    <oddFooter>&amp;C&amp;F</oddFooter>
  </headerFooter>
  <colBreaks count="5" manualBreakCount="5">
    <brk id="18" max="114" man="1"/>
    <brk id="37" max="114" man="1"/>
    <brk id="50" max="114" man="1"/>
    <brk id="62" max="114" man="1"/>
    <brk id="74" max="11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9"/>
  <sheetViews>
    <sheetView showGridLines="0" zoomScale="75" zoomScaleNormal="75" workbookViewId="0" topLeftCell="A1">
      <selection activeCell="AO9" sqref="AO9"/>
    </sheetView>
  </sheetViews>
  <sheetFormatPr defaultColWidth="9.00390625" defaultRowHeight="13.5" customHeight="1"/>
  <cols>
    <col min="1" max="1" width="12.75390625" style="379" customWidth="1"/>
    <col min="2" max="2" width="4.125" style="111" customWidth="1"/>
    <col min="3" max="6" width="5.00390625" style="111" customWidth="1"/>
    <col min="7" max="7" width="5.00390625" style="292" customWidth="1"/>
    <col min="8" max="8" width="6.375" style="111" customWidth="1"/>
    <col min="9" max="11" width="4.375" style="111" customWidth="1"/>
    <col min="12" max="13" width="6.00390625" style="111" customWidth="1"/>
    <col min="14" max="15" width="5.625" style="111" customWidth="1"/>
    <col min="16" max="16" width="12.75390625" style="379" customWidth="1"/>
    <col min="17" max="17" width="4.75390625" style="111" customWidth="1"/>
    <col min="18" max="18" width="7.00390625" style="111" bestFit="1" customWidth="1"/>
    <col min="19" max="20" width="6.25390625" style="111" bestFit="1" customWidth="1"/>
    <col min="21" max="21" width="4.125" style="111" customWidth="1"/>
    <col min="22" max="22" width="4.875" style="111" bestFit="1" customWidth="1"/>
    <col min="23" max="23" width="6.75390625" style="111" bestFit="1" customWidth="1"/>
    <col min="24" max="25" width="5.625" style="111" bestFit="1" customWidth="1"/>
    <col min="26" max="26" width="4.125" style="111" customWidth="1"/>
    <col min="27" max="27" width="4.875" style="111" bestFit="1" customWidth="1"/>
    <col min="28" max="28" width="7.00390625" style="111" bestFit="1" customWidth="1"/>
    <col min="29" max="29" width="7.75390625" style="111" bestFit="1" customWidth="1"/>
    <col min="30" max="35" width="3.25390625" style="111" customWidth="1"/>
    <col min="36" max="38" width="2.75390625" style="111" customWidth="1"/>
    <col min="39" max="39" width="2.875" style="111" customWidth="1"/>
    <col min="40" max="16384" width="10.75390625" style="111" customWidth="1"/>
  </cols>
  <sheetData>
    <row r="1" spans="1:29" ht="105" customHeight="1">
      <c r="A1" s="1052" t="s">
        <v>1502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</row>
    <row r="2" spans="1:29" ht="102" customHeight="1">
      <c r="A2" s="1052" t="s">
        <v>2569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53"/>
      <c r="Y2" s="1053"/>
      <c r="Z2" s="1053"/>
      <c r="AA2" s="1053"/>
      <c r="AB2" s="1053"/>
      <c r="AC2" s="1053"/>
    </row>
    <row r="3" spans="1:29" ht="99.75" customHeight="1" thickBot="1">
      <c r="A3" s="1054" t="s">
        <v>1670</v>
      </c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5"/>
      <c r="X3" s="1055"/>
      <c r="Y3" s="1055"/>
      <c r="Z3" s="1055"/>
      <c r="AA3" s="1055"/>
      <c r="AB3" s="1055"/>
      <c r="AC3" s="1055"/>
    </row>
    <row r="4" spans="1:29" ht="28.5" customHeight="1" thickBot="1" thickTop="1">
      <c r="A4" s="1085" t="s">
        <v>2154</v>
      </c>
      <c r="B4" s="1086"/>
      <c r="C4" s="1085" t="s">
        <v>2155</v>
      </c>
      <c r="D4" s="1089"/>
      <c r="E4" s="1089"/>
      <c r="F4" s="1089"/>
      <c r="G4" s="1086"/>
      <c r="H4" s="1091"/>
      <c r="I4" s="1085" t="s">
        <v>779</v>
      </c>
      <c r="J4" s="1089"/>
      <c r="K4" s="1089"/>
      <c r="L4" s="1089"/>
      <c r="M4" s="1086"/>
      <c r="N4" s="1085" t="s">
        <v>780</v>
      </c>
      <c r="O4" s="1086"/>
      <c r="P4" s="1092" t="s">
        <v>2154</v>
      </c>
      <c r="Q4" s="1086"/>
      <c r="R4" s="1093" t="s">
        <v>43</v>
      </c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5"/>
    </row>
    <row r="5" spans="1:29" ht="39.75" customHeight="1" thickBot="1" thickTop="1">
      <c r="A5" s="1087"/>
      <c r="B5" s="1088"/>
      <c r="C5" s="1087"/>
      <c r="D5" s="1090"/>
      <c r="E5" s="1090"/>
      <c r="F5" s="1090"/>
      <c r="G5" s="1088"/>
      <c r="H5" s="1087"/>
      <c r="I5" s="1087"/>
      <c r="J5" s="1090"/>
      <c r="K5" s="1090"/>
      <c r="L5" s="1090"/>
      <c r="M5" s="1088"/>
      <c r="N5" s="1087"/>
      <c r="O5" s="1088"/>
      <c r="P5" s="1090"/>
      <c r="Q5" s="1088"/>
      <c r="R5" s="1079" t="s">
        <v>758</v>
      </c>
      <c r="S5" s="1094"/>
      <c r="T5" s="1094"/>
      <c r="U5" s="1094"/>
      <c r="V5" s="1095"/>
      <c r="W5" s="1079" t="s">
        <v>1794</v>
      </c>
      <c r="X5" s="1094"/>
      <c r="Y5" s="1094"/>
      <c r="Z5" s="1095"/>
      <c r="AA5" s="1093"/>
      <c r="AB5" s="1094"/>
      <c r="AC5" s="1095"/>
    </row>
    <row r="6" spans="1:39" s="112" customFormat="1" ht="13.5" customHeight="1" thickTop="1">
      <c r="A6" s="327"/>
      <c r="B6" s="328"/>
      <c r="C6" s="243"/>
      <c r="D6" s="243"/>
      <c r="E6" s="243"/>
      <c r="F6" s="243"/>
      <c r="G6" s="244"/>
      <c r="H6" s="244"/>
      <c r="I6" s="243"/>
      <c r="J6" s="243"/>
      <c r="K6" s="243"/>
      <c r="L6" s="243"/>
      <c r="M6" s="244"/>
      <c r="N6" s="243"/>
      <c r="O6" s="243"/>
      <c r="P6" s="329"/>
      <c r="Q6" s="244"/>
      <c r="R6" s="243"/>
      <c r="S6" s="243"/>
      <c r="T6" s="243"/>
      <c r="U6" s="243"/>
      <c r="V6" s="244"/>
      <c r="W6" s="243"/>
      <c r="X6" s="243"/>
      <c r="Y6" s="243"/>
      <c r="Z6" s="244"/>
      <c r="AA6" s="243"/>
      <c r="AB6" s="243"/>
      <c r="AC6" s="330"/>
      <c r="AD6" s="1056" t="s">
        <v>2149</v>
      </c>
      <c r="AE6" s="1101"/>
      <c r="AF6" s="1101"/>
      <c r="AG6" s="1101"/>
      <c r="AH6" s="1101"/>
      <c r="AI6" s="1102"/>
      <c r="AJ6" s="1077" t="s">
        <v>2841</v>
      </c>
      <c r="AK6" s="1083" t="s">
        <v>1011</v>
      </c>
      <c r="AL6" s="1083" t="s">
        <v>1012</v>
      </c>
      <c r="AM6" s="292"/>
    </row>
    <row r="7" spans="1:39" s="112" customFormat="1" ht="13.5" customHeight="1">
      <c r="A7" s="335"/>
      <c r="B7" s="336"/>
      <c r="C7" s="245"/>
      <c r="D7" s="245"/>
      <c r="E7" s="245"/>
      <c r="F7" s="245"/>
      <c r="G7" s="246"/>
      <c r="H7" s="246"/>
      <c r="I7" s="245"/>
      <c r="J7" s="245"/>
      <c r="K7" s="245"/>
      <c r="L7" s="245"/>
      <c r="M7" s="246"/>
      <c r="N7" s="245"/>
      <c r="O7" s="245"/>
      <c r="P7" s="337"/>
      <c r="Q7" s="246"/>
      <c r="R7" s="245"/>
      <c r="S7" s="245"/>
      <c r="T7" s="245"/>
      <c r="U7" s="245"/>
      <c r="V7" s="246"/>
      <c r="W7" s="245"/>
      <c r="X7" s="245"/>
      <c r="Y7" s="245"/>
      <c r="Z7" s="246"/>
      <c r="AA7" s="245"/>
      <c r="AB7" s="245"/>
      <c r="AC7" s="304"/>
      <c r="AD7" s="338"/>
      <c r="AE7" s="339"/>
      <c r="AF7" s="340"/>
      <c r="AG7" s="339"/>
      <c r="AH7" s="339"/>
      <c r="AI7" s="341"/>
      <c r="AJ7" s="1077"/>
      <c r="AK7" s="1083"/>
      <c r="AL7" s="1083"/>
      <c r="AM7" s="368"/>
    </row>
    <row r="8" spans="1:39" s="112" customFormat="1" ht="13.5" customHeight="1">
      <c r="A8" s="335"/>
      <c r="B8" s="336" t="s">
        <v>400</v>
      </c>
      <c r="C8" s="245" t="s">
        <v>401</v>
      </c>
      <c r="D8" s="245" t="s">
        <v>402</v>
      </c>
      <c r="E8" s="245" t="s">
        <v>2350</v>
      </c>
      <c r="F8" s="245" t="s">
        <v>2351</v>
      </c>
      <c r="G8" s="246" t="s">
        <v>405</v>
      </c>
      <c r="H8" s="246" t="s">
        <v>406</v>
      </c>
      <c r="I8" s="245" t="s">
        <v>2364</v>
      </c>
      <c r="J8" s="245" t="s">
        <v>408</v>
      </c>
      <c r="K8" s="245" t="s">
        <v>409</v>
      </c>
      <c r="L8" s="342" t="s">
        <v>2365</v>
      </c>
      <c r="M8" s="246" t="s">
        <v>2366</v>
      </c>
      <c r="N8" s="245" t="s">
        <v>2352</v>
      </c>
      <c r="O8" s="245" t="s">
        <v>2353</v>
      </c>
      <c r="P8" s="337"/>
      <c r="Q8" s="246" t="s">
        <v>400</v>
      </c>
      <c r="R8" s="245" t="s">
        <v>2354</v>
      </c>
      <c r="S8" s="245" t="s">
        <v>2355</v>
      </c>
      <c r="T8" s="245" t="s">
        <v>2491</v>
      </c>
      <c r="U8" s="245" t="s">
        <v>2356</v>
      </c>
      <c r="V8" s="246" t="s">
        <v>2357</v>
      </c>
      <c r="W8" s="245" t="s">
        <v>2358</v>
      </c>
      <c r="X8" s="245" t="s">
        <v>2359</v>
      </c>
      <c r="Y8" s="245" t="s">
        <v>2492</v>
      </c>
      <c r="Z8" s="246" t="s">
        <v>2360</v>
      </c>
      <c r="AA8" s="245" t="s">
        <v>2361</v>
      </c>
      <c r="AB8" s="245" t="s">
        <v>2367</v>
      </c>
      <c r="AC8" s="304" t="s">
        <v>1478</v>
      </c>
      <c r="AD8" s="343"/>
      <c r="AE8" s="92" t="s">
        <v>423</v>
      </c>
      <c r="AF8" s="344"/>
      <c r="AG8" s="92"/>
      <c r="AH8" s="92" t="s">
        <v>423</v>
      </c>
      <c r="AI8" s="345"/>
      <c r="AJ8" s="1077"/>
      <c r="AK8" s="1083"/>
      <c r="AL8" s="1083"/>
      <c r="AM8" s="292"/>
    </row>
    <row r="9" spans="1:39" s="112" customFormat="1" ht="13.5" customHeight="1">
      <c r="A9" s="335"/>
      <c r="B9" s="336" t="s">
        <v>2371</v>
      </c>
      <c r="C9" s="245" t="s">
        <v>2372</v>
      </c>
      <c r="D9" s="245" t="s">
        <v>2373</v>
      </c>
      <c r="E9" s="245" t="s">
        <v>2373</v>
      </c>
      <c r="F9" s="245" t="s">
        <v>2373</v>
      </c>
      <c r="G9" s="246" t="s">
        <v>2373</v>
      </c>
      <c r="H9" s="246" t="s">
        <v>1473</v>
      </c>
      <c r="I9" s="245" t="s">
        <v>2373</v>
      </c>
      <c r="J9" s="245" t="s">
        <v>2373</v>
      </c>
      <c r="K9" s="245"/>
      <c r="L9" s="245" t="s">
        <v>2373</v>
      </c>
      <c r="M9" s="246" t="s">
        <v>2373</v>
      </c>
      <c r="N9" s="245" t="s">
        <v>2381</v>
      </c>
      <c r="O9" s="245" t="s">
        <v>2382</v>
      </c>
      <c r="P9" s="337"/>
      <c r="Q9" s="246" t="s">
        <v>2371</v>
      </c>
      <c r="R9" s="245" t="s">
        <v>1476</v>
      </c>
      <c r="S9" s="245" t="s">
        <v>1475</v>
      </c>
      <c r="T9" s="245" t="s">
        <v>1475</v>
      </c>
      <c r="U9" s="245" t="s">
        <v>2373</v>
      </c>
      <c r="V9" s="246" t="s">
        <v>1474</v>
      </c>
      <c r="W9" s="245" t="s">
        <v>1477</v>
      </c>
      <c r="X9" s="245" t="s">
        <v>1475</v>
      </c>
      <c r="Y9" s="245" t="s">
        <v>1475</v>
      </c>
      <c r="Z9" s="246" t="s">
        <v>2373</v>
      </c>
      <c r="AA9" s="245" t="s">
        <v>2373</v>
      </c>
      <c r="AB9" s="245" t="s">
        <v>1477</v>
      </c>
      <c r="AC9" s="502" t="s">
        <v>1479</v>
      </c>
      <c r="AD9" s="346"/>
      <c r="AE9" s="48" t="s">
        <v>2150</v>
      </c>
      <c r="AF9" s="88"/>
      <c r="AG9" s="48"/>
      <c r="AH9" s="48" t="s">
        <v>2378</v>
      </c>
      <c r="AI9" s="280"/>
      <c r="AJ9" s="1077"/>
      <c r="AK9" s="1083"/>
      <c r="AL9" s="1083"/>
      <c r="AM9" s="292"/>
    </row>
    <row r="10" spans="1:39" s="112" customFormat="1" ht="13.5" customHeight="1" thickBot="1">
      <c r="A10" s="347"/>
      <c r="B10" s="348"/>
      <c r="C10" s="247"/>
      <c r="D10" s="247"/>
      <c r="E10" s="247"/>
      <c r="F10" s="247"/>
      <c r="G10" s="248"/>
      <c r="H10" s="248" t="s">
        <v>1795</v>
      </c>
      <c r="I10" s="247"/>
      <c r="J10" s="247"/>
      <c r="K10" s="247"/>
      <c r="L10" s="247"/>
      <c r="M10" s="248"/>
      <c r="N10" s="247"/>
      <c r="O10" s="247"/>
      <c r="P10" s="348"/>
      <c r="Q10" s="248"/>
      <c r="R10" s="247" t="s">
        <v>1796</v>
      </c>
      <c r="S10" s="247" t="s">
        <v>1797</v>
      </c>
      <c r="T10" s="247" t="s">
        <v>1797</v>
      </c>
      <c r="U10" s="508" t="s">
        <v>1798</v>
      </c>
      <c r="V10" s="248" t="s">
        <v>1795</v>
      </c>
      <c r="W10" s="247" t="s">
        <v>1796</v>
      </c>
      <c r="X10" s="247" t="s">
        <v>1797</v>
      </c>
      <c r="Y10" s="247" t="s">
        <v>1797</v>
      </c>
      <c r="Z10" s="509" t="s">
        <v>1798</v>
      </c>
      <c r="AA10" s="247"/>
      <c r="AB10" s="247" t="s">
        <v>1796</v>
      </c>
      <c r="AC10" s="44" t="s">
        <v>1799</v>
      </c>
      <c r="AD10" s="507" t="s">
        <v>2151</v>
      </c>
      <c r="AE10" s="351" t="s">
        <v>2152</v>
      </c>
      <c r="AF10" s="351" t="s">
        <v>2153</v>
      </c>
      <c r="AG10" s="351" t="s">
        <v>2151</v>
      </c>
      <c r="AH10" s="351" t="s">
        <v>2152</v>
      </c>
      <c r="AI10" s="352" t="s">
        <v>2153</v>
      </c>
      <c r="AJ10" s="1078"/>
      <c r="AK10" s="1084"/>
      <c r="AL10" s="1084"/>
      <c r="AM10" s="114"/>
    </row>
    <row r="11" spans="1:39" s="292" customFormat="1" ht="13.5" customHeight="1" thickTop="1">
      <c r="A11" s="690"/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0"/>
      <c r="Z11" s="690"/>
      <c r="AA11" s="690"/>
      <c r="AB11" s="690"/>
      <c r="AC11" s="690"/>
      <c r="AD11" s="690"/>
      <c r="AE11" s="690"/>
      <c r="AF11" s="690"/>
      <c r="AG11" s="690"/>
      <c r="AH11" s="690"/>
      <c r="AI11" s="690"/>
      <c r="AJ11" s="690"/>
      <c r="AK11" s="690"/>
      <c r="AL11" s="690"/>
      <c r="AM11" s="378"/>
    </row>
    <row r="12" spans="1:39" s="295" customFormat="1" ht="13.5" customHeight="1">
      <c r="A12" s="483" t="s">
        <v>1</v>
      </c>
      <c r="B12" s="103">
        <v>12.2</v>
      </c>
      <c r="C12" s="251">
        <v>91</v>
      </c>
      <c r="D12" s="251">
        <v>100</v>
      </c>
      <c r="E12" s="251">
        <v>4.2</v>
      </c>
      <c r="F12" s="251">
        <v>5.5</v>
      </c>
      <c r="G12" s="257">
        <v>12</v>
      </c>
      <c r="H12" s="668">
        <v>15.6</v>
      </c>
      <c r="I12" s="251">
        <v>80</v>
      </c>
      <c r="J12" s="251">
        <v>56</v>
      </c>
      <c r="K12" s="251" t="s">
        <v>2667</v>
      </c>
      <c r="L12" s="251">
        <v>54</v>
      </c>
      <c r="M12" s="257">
        <v>58</v>
      </c>
      <c r="N12" s="609">
        <v>0.553</v>
      </c>
      <c r="O12" s="251">
        <v>45.17</v>
      </c>
      <c r="P12" s="258" t="s">
        <v>865</v>
      </c>
      <c r="Q12" s="103">
        <v>12.2</v>
      </c>
      <c r="R12" s="251">
        <v>236.5</v>
      </c>
      <c r="S12" s="251">
        <v>51.98</v>
      </c>
      <c r="T12" s="251">
        <v>58.36</v>
      </c>
      <c r="U12" s="610">
        <v>3.89</v>
      </c>
      <c r="V12" s="257">
        <v>6.15</v>
      </c>
      <c r="W12" s="251">
        <v>92.06</v>
      </c>
      <c r="X12" s="251">
        <v>18.41</v>
      </c>
      <c r="Y12" s="251">
        <v>28.44</v>
      </c>
      <c r="Z12" s="613">
        <v>2.43</v>
      </c>
      <c r="AA12" s="251">
        <v>29.26</v>
      </c>
      <c r="AB12" s="251">
        <v>2.51</v>
      </c>
      <c r="AC12" s="259">
        <v>1.68</v>
      </c>
      <c r="AD12" s="126">
        <v>1</v>
      </c>
      <c r="AE12" s="126">
        <v>3</v>
      </c>
      <c r="AF12" s="127" t="s">
        <v>627</v>
      </c>
      <c r="AG12" s="126">
        <v>1</v>
      </c>
      <c r="AH12" s="126">
        <v>3</v>
      </c>
      <c r="AI12" s="129" t="s">
        <v>627</v>
      </c>
      <c r="AJ12" s="648" t="s">
        <v>2648</v>
      </c>
      <c r="AK12" s="87" t="s">
        <v>2648</v>
      </c>
      <c r="AL12" s="87" t="s">
        <v>2648</v>
      </c>
      <c r="AM12" s="92"/>
    </row>
    <row r="13" spans="1:39" ht="13.5" customHeight="1">
      <c r="A13" s="483" t="s">
        <v>866</v>
      </c>
      <c r="B13" s="103">
        <v>16.7</v>
      </c>
      <c r="C13" s="251">
        <v>96</v>
      </c>
      <c r="D13" s="251">
        <v>100</v>
      </c>
      <c r="E13" s="251">
        <v>5</v>
      </c>
      <c r="F13" s="251">
        <v>8</v>
      </c>
      <c r="G13" s="257">
        <v>12</v>
      </c>
      <c r="H13" s="668">
        <v>21.2</v>
      </c>
      <c r="I13" s="251">
        <v>80</v>
      </c>
      <c r="J13" s="251">
        <v>56</v>
      </c>
      <c r="K13" s="251" t="s">
        <v>2667</v>
      </c>
      <c r="L13" s="251">
        <v>54</v>
      </c>
      <c r="M13" s="257">
        <v>58</v>
      </c>
      <c r="N13" s="609">
        <v>0.561</v>
      </c>
      <c r="O13" s="251">
        <v>33.68</v>
      </c>
      <c r="P13" s="258" t="s">
        <v>866</v>
      </c>
      <c r="Q13" s="103">
        <v>16.7</v>
      </c>
      <c r="R13" s="251">
        <v>349.2</v>
      </c>
      <c r="S13" s="251">
        <v>72.76</v>
      </c>
      <c r="T13" s="251">
        <v>83.01</v>
      </c>
      <c r="U13" s="610">
        <v>4.06</v>
      </c>
      <c r="V13" s="257">
        <v>7.56</v>
      </c>
      <c r="W13" s="251">
        <v>133.8</v>
      </c>
      <c r="X13" s="251">
        <v>26.76</v>
      </c>
      <c r="Y13" s="251">
        <v>41.14</v>
      </c>
      <c r="Z13" s="613">
        <v>2.51</v>
      </c>
      <c r="AA13" s="251">
        <v>35.06</v>
      </c>
      <c r="AB13" s="251">
        <v>5.24</v>
      </c>
      <c r="AC13" s="259">
        <v>2.58</v>
      </c>
      <c r="AD13" s="126">
        <v>1</v>
      </c>
      <c r="AE13" s="126">
        <v>1</v>
      </c>
      <c r="AF13" s="127" t="s">
        <v>627</v>
      </c>
      <c r="AG13" s="126">
        <v>1</v>
      </c>
      <c r="AH13" s="126">
        <v>1</v>
      </c>
      <c r="AI13" s="129" t="s">
        <v>627</v>
      </c>
      <c r="AJ13" s="650" t="s">
        <v>2648</v>
      </c>
      <c r="AK13" s="261" t="s">
        <v>2648</v>
      </c>
      <c r="AL13" s="261" t="s">
        <v>2648</v>
      </c>
      <c r="AM13" s="92"/>
    </row>
    <row r="14" spans="1:39" ht="13.5" customHeight="1">
      <c r="A14" s="483" t="s">
        <v>867</v>
      </c>
      <c r="B14" s="103">
        <v>20.4</v>
      </c>
      <c r="C14" s="251">
        <v>100</v>
      </c>
      <c r="D14" s="251">
        <v>100</v>
      </c>
      <c r="E14" s="251">
        <v>6</v>
      </c>
      <c r="F14" s="251">
        <v>10</v>
      </c>
      <c r="G14" s="257">
        <v>12</v>
      </c>
      <c r="H14" s="668">
        <v>26</v>
      </c>
      <c r="I14" s="251">
        <v>80</v>
      </c>
      <c r="J14" s="251">
        <v>56</v>
      </c>
      <c r="K14" s="251" t="s">
        <v>2667</v>
      </c>
      <c r="L14" s="251">
        <v>56</v>
      </c>
      <c r="M14" s="257">
        <v>58</v>
      </c>
      <c r="N14" s="609">
        <v>0.567</v>
      </c>
      <c r="O14" s="251">
        <v>27.76</v>
      </c>
      <c r="P14" s="258" t="s">
        <v>867</v>
      </c>
      <c r="Q14" s="103">
        <v>20.4</v>
      </c>
      <c r="R14" s="251">
        <v>449.5</v>
      </c>
      <c r="S14" s="251">
        <v>89.91</v>
      </c>
      <c r="T14" s="251">
        <v>104.2</v>
      </c>
      <c r="U14" s="610">
        <v>4.16</v>
      </c>
      <c r="V14" s="257">
        <v>9.04</v>
      </c>
      <c r="W14" s="251">
        <v>167.3</v>
      </c>
      <c r="X14" s="251">
        <v>33.45</v>
      </c>
      <c r="Y14" s="251">
        <v>51.42</v>
      </c>
      <c r="Z14" s="613">
        <v>2.53</v>
      </c>
      <c r="AA14" s="251">
        <v>40.06</v>
      </c>
      <c r="AB14" s="251">
        <v>9.25</v>
      </c>
      <c r="AC14" s="259">
        <v>3.38</v>
      </c>
      <c r="AD14" s="126">
        <v>1</v>
      </c>
      <c r="AE14" s="126">
        <v>1</v>
      </c>
      <c r="AF14" s="127" t="s">
        <v>627</v>
      </c>
      <c r="AG14" s="126">
        <v>1</v>
      </c>
      <c r="AH14" s="126">
        <v>1</v>
      </c>
      <c r="AI14" s="129" t="s">
        <v>627</v>
      </c>
      <c r="AJ14" s="650" t="s">
        <v>2648</v>
      </c>
      <c r="AK14" s="261" t="s">
        <v>2648</v>
      </c>
      <c r="AL14" s="261" t="s">
        <v>2648</v>
      </c>
      <c r="AM14" s="92"/>
    </row>
    <row r="15" spans="1:39" ht="13.5" customHeight="1">
      <c r="A15" s="483" t="s">
        <v>868</v>
      </c>
      <c r="B15" s="103">
        <v>41.8</v>
      </c>
      <c r="C15" s="251">
        <v>120</v>
      </c>
      <c r="D15" s="251">
        <v>106</v>
      </c>
      <c r="E15" s="251">
        <v>12</v>
      </c>
      <c r="F15" s="251">
        <v>20</v>
      </c>
      <c r="G15" s="257">
        <v>12</v>
      </c>
      <c r="H15" s="668">
        <v>53.2</v>
      </c>
      <c r="I15" s="251">
        <v>80</v>
      </c>
      <c r="J15" s="251">
        <v>56</v>
      </c>
      <c r="K15" s="251" t="s">
        <v>2667</v>
      </c>
      <c r="L15" s="251">
        <v>62</v>
      </c>
      <c r="M15" s="257">
        <v>64</v>
      </c>
      <c r="N15" s="609">
        <v>0.619</v>
      </c>
      <c r="O15" s="251">
        <v>14.82</v>
      </c>
      <c r="P15" s="258" t="s">
        <v>868</v>
      </c>
      <c r="Q15" s="103">
        <v>41.8</v>
      </c>
      <c r="R15" s="251">
        <v>1143</v>
      </c>
      <c r="S15" s="251">
        <v>190.4</v>
      </c>
      <c r="T15" s="251">
        <v>235.8</v>
      </c>
      <c r="U15" s="610">
        <v>4.63</v>
      </c>
      <c r="V15" s="257">
        <v>18.04</v>
      </c>
      <c r="W15" s="251">
        <v>399.2</v>
      </c>
      <c r="X15" s="251">
        <v>75.31</v>
      </c>
      <c r="Y15" s="251">
        <v>116.3</v>
      </c>
      <c r="Z15" s="613">
        <v>2.74</v>
      </c>
      <c r="AA15" s="251">
        <v>66.06</v>
      </c>
      <c r="AB15" s="251">
        <v>68.21</v>
      </c>
      <c r="AC15" s="259">
        <v>9.93</v>
      </c>
      <c r="AD15" s="126">
        <v>1</v>
      </c>
      <c r="AE15" s="126">
        <v>1</v>
      </c>
      <c r="AF15" s="127" t="s">
        <v>627</v>
      </c>
      <c r="AG15" s="126">
        <v>1</v>
      </c>
      <c r="AH15" s="126">
        <v>1</v>
      </c>
      <c r="AI15" s="129" t="s">
        <v>627</v>
      </c>
      <c r="AJ15" s="650" t="s">
        <v>2648</v>
      </c>
      <c r="AK15" s="261" t="s">
        <v>2648</v>
      </c>
      <c r="AL15" s="261" t="s">
        <v>2648</v>
      </c>
      <c r="AM15" s="92"/>
    </row>
    <row r="16" spans="1:39" ht="13.5" customHeight="1">
      <c r="A16" s="483" t="s">
        <v>2</v>
      </c>
      <c r="B16" s="103">
        <v>14.6</v>
      </c>
      <c r="C16" s="251">
        <v>109</v>
      </c>
      <c r="D16" s="251">
        <v>120</v>
      </c>
      <c r="E16" s="251">
        <v>4.2</v>
      </c>
      <c r="F16" s="251">
        <v>5.5</v>
      </c>
      <c r="G16" s="257">
        <v>12</v>
      </c>
      <c r="H16" s="668">
        <v>18.6</v>
      </c>
      <c r="I16" s="251">
        <v>98</v>
      </c>
      <c r="J16" s="251">
        <v>74</v>
      </c>
      <c r="K16" s="251" t="s">
        <v>2672</v>
      </c>
      <c r="L16" s="251">
        <v>58</v>
      </c>
      <c r="M16" s="257">
        <v>68</v>
      </c>
      <c r="N16" s="609">
        <v>0.669</v>
      </c>
      <c r="O16" s="251">
        <v>45.94</v>
      </c>
      <c r="P16" s="258" t="s">
        <v>869</v>
      </c>
      <c r="Q16" s="103">
        <v>14.6</v>
      </c>
      <c r="R16" s="251">
        <v>413.4</v>
      </c>
      <c r="S16" s="251">
        <v>75.85</v>
      </c>
      <c r="T16" s="251">
        <v>84.12</v>
      </c>
      <c r="U16" s="610">
        <v>4.72</v>
      </c>
      <c r="V16" s="613">
        <v>6.9</v>
      </c>
      <c r="W16" s="251">
        <v>158.8</v>
      </c>
      <c r="X16" s="251">
        <v>26.47</v>
      </c>
      <c r="Y16" s="251">
        <v>40.62</v>
      </c>
      <c r="Z16" s="613">
        <v>2.93</v>
      </c>
      <c r="AA16" s="251">
        <v>29.26</v>
      </c>
      <c r="AB16" s="251">
        <v>2.78</v>
      </c>
      <c r="AC16" s="259">
        <v>4.24</v>
      </c>
      <c r="AD16" s="126">
        <v>2</v>
      </c>
      <c r="AE16" s="126">
        <v>3</v>
      </c>
      <c r="AF16" s="127" t="s">
        <v>627</v>
      </c>
      <c r="AG16" s="126">
        <v>2</v>
      </c>
      <c r="AH16" s="126">
        <v>3</v>
      </c>
      <c r="AI16" s="129" t="s">
        <v>627</v>
      </c>
      <c r="AJ16" s="650" t="s">
        <v>2648</v>
      </c>
      <c r="AK16" s="261" t="s">
        <v>2648</v>
      </c>
      <c r="AL16" s="261" t="s">
        <v>2648</v>
      </c>
      <c r="AM16" s="92"/>
    </row>
    <row r="17" spans="1:39" ht="13.5" customHeight="1">
      <c r="A17" s="483" t="s">
        <v>2067</v>
      </c>
      <c r="B17" s="103">
        <v>19.9</v>
      </c>
      <c r="C17" s="251">
        <v>114</v>
      </c>
      <c r="D17" s="251">
        <v>120</v>
      </c>
      <c r="E17" s="251">
        <v>5</v>
      </c>
      <c r="F17" s="251">
        <v>8</v>
      </c>
      <c r="G17" s="257">
        <v>12</v>
      </c>
      <c r="H17" s="668">
        <v>25.3</v>
      </c>
      <c r="I17" s="251">
        <v>98</v>
      </c>
      <c r="J17" s="251">
        <v>74</v>
      </c>
      <c r="K17" s="251" t="s">
        <v>2672</v>
      </c>
      <c r="L17" s="251">
        <v>58</v>
      </c>
      <c r="M17" s="257">
        <v>68</v>
      </c>
      <c r="N17" s="609">
        <v>0.677</v>
      </c>
      <c r="O17" s="251">
        <v>34.06</v>
      </c>
      <c r="P17" s="258" t="s">
        <v>2067</v>
      </c>
      <c r="Q17" s="103">
        <v>19.9</v>
      </c>
      <c r="R17" s="251">
        <v>606.2</v>
      </c>
      <c r="S17" s="251">
        <v>106.3</v>
      </c>
      <c r="T17" s="251">
        <v>119.5</v>
      </c>
      <c r="U17" s="610">
        <v>4.89</v>
      </c>
      <c r="V17" s="257">
        <v>8.46</v>
      </c>
      <c r="W17" s="251">
        <v>230.9</v>
      </c>
      <c r="X17" s="251">
        <v>38.48</v>
      </c>
      <c r="Y17" s="251">
        <v>58.85</v>
      </c>
      <c r="Z17" s="613">
        <v>3.02</v>
      </c>
      <c r="AA17" s="251">
        <v>35.06</v>
      </c>
      <c r="AB17" s="251">
        <v>5.99</v>
      </c>
      <c r="AC17" s="259">
        <v>6.47</v>
      </c>
      <c r="AD17" s="126">
        <v>1</v>
      </c>
      <c r="AE17" s="126">
        <v>1</v>
      </c>
      <c r="AF17" s="127" t="s">
        <v>627</v>
      </c>
      <c r="AG17" s="126">
        <v>1</v>
      </c>
      <c r="AH17" s="126">
        <v>1</v>
      </c>
      <c r="AI17" s="129" t="s">
        <v>627</v>
      </c>
      <c r="AJ17" s="650" t="s">
        <v>2648</v>
      </c>
      <c r="AK17" s="261" t="s">
        <v>2648</v>
      </c>
      <c r="AL17" s="261" t="s">
        <v>2648</v>
      </c>
      <c r="AM17" s="92"/>
    </row>
    <row r="18" spans="1:39" ht="13.5" customHeight="1">
      <c r="A18" s="483" t="s">
        <v>2068</v>
      </c>
      <c r="B18" s="103">
        <v>26.7</v>
      </c>
      <c r="C18" s="251">
        <v>120</v>
      </c>
      <c r="D18" s="251">
        <v>120</v>
      </c>
      <c r="E18" s="251">
        <v>6.5</v>
      </c>
      <c r="F18" s="251">
        <v>11</v>
      </c>
      <c r="G18" s="257">
        <v>12</v>
      </c>
      <c r="H18" s="668">
        <v>34</v>
      </c>
      <c r="I18" s="251">
        <v>98</v>
      </c>
      <c r="J18" s="251">
        <v>74</v>
      </c>
      <c r="K18" s="251" t="s">
        <v>2672</v>
      </c>
      <c r="L18" s="251">
        <v>60</v>
      </c>
      <c r="M18" s="257">
        <v>68</v>
      </c>
      <c r="N18" s="609">
        <v>0.686</v>
      </c>
      <c r="O18" s="251">
        <v>25.71</v>
      </c>
      <c r="P18" s="258" t="s">
        <v>2068</v>
      </c>
      <c r="Q18" s="103">
        <v>26.7</v>
      </c>
      <c r="R18" s="251">
        <v>864.4</v>
      </c>
      <c r="S18" s="251">
        <v>144.1</v>
      </c>
      <c r="T18" s="251">
        <v>165.2</v>
      </c>
      <c r="U18" s="610">
        <v>5.04</v>
      </c>
      <c r="V18" s="257">
        <v>10.96</v>
      </c>
      <c r="W18" s="251">
        <v>317.5</v>
      </c>
      <c r="X18" s="251">
        <v>52.92</v>
      </c>
      <c r="Y18" s="251">
        <v>80.97</v>
      </c>
      <c r="Z18" s="613">
        <v>3.06</v>
      </c>
      <c r="AA18" s="251">
        <v>42.56</v>
      </c>
      <c r="AB18" s="251">
        <v>13.84</v>
      </c>
      <c r="AC18" s="259">
        <v>9.41</v>
      </c>
      <c r="AD18" s="126">
        <v>1</v>
      </c>
      <c r="AE18" s="126">
        <v>1</v>
      </c>
      <c r="AF18" s="127" t="s">
        <v>627</v>
      </c>
      <c r="AG18" s="126">
        <v>1</v>
      </c>
      <c r="AH18" s="126">
        <v>1</v>
      </c>
      <c r="AI18" s="129" t="s">
        <v>627</v>
      </c>
      <c r="AJ18" s="650" t="s">
        <v>2648</v>
      </c>
      <c r="AK18" s="261" t="s">
        <v>2648</v>
      </c>
      <c r="AL18" s="261" t="s">
        <v>2648</v>
      </c>
      <c r="AM18" s="92"/>
    </row>
    <row r="19" spans="1:39" ht="13.5" customHeight="1">
      <c r="A19" s="483" t="s">
        <v>2069</v>
      </c>
      <c r="B19" s="103">
        <v>52.1</v>
      </c>
      <c r="C19" s="251">
        <v>140</v>
      </c>
      <c r="D19" s="251">
        <v>126</v>
      </c>
      <c r="E19" s="251">
        <v>12.5</v>
      </c>
      <c r="F19" s="251">
        <v>21</v>
      </c>
      <c r="G19" s="257">
        <v>12</v>
      </c>
      <c r="H19" s="668">
        <v>66.4</v>
      </c>
      <c r="I19" s="251">
        <v>98</v>
      </c>
      <c r="J19" s="251">
        <v>74</v>
      </c>
      <c r="K19" s="251" t="s">
        <v>2672</v>
      </c>
      <c r="L19" s="251">
        <v>66</v>
      </c>
      <c r="M19" s="257">
        <v>74</v>
      </c>
      <c r="N19" s="609">
        <v>0.738</v>
      </c>
      <c r="O19" s="251">
        <v>14.16</v>
      </c>
      <c r="P19" s="258" t="s">
        <v>2069</v>
      </c>
      <c r="Q19" s="103">
        <v>52.1</v>
      </c>
      <c r="R19" s="251">
        <v>2018</v>
      </c>
      <c r="S19" s="251">
        <v>288.2</v>
      </c>
      <c r="T19" s="251">
        <v>350.6</v>
      </c>
      <c r="U19" s="610">
        <v>5.51</v>
      </c>
      <c r="V19" s="257">
        <v>21.15</v>
      </c>
      <c r="W19" s="251">
        <v>702.8</v>
      </c>
      <c r="X19" s="251">
        <v>111.6</v>
      </c>
      <c r="Y19" s="251">
        <v>171.6</v>
      </c>
      <c r="Z19" s="613">
        <v>3.25</v>
      </c>
      <c r="AA19" s="251">
        <v>68.56</v>
      </c>
      <c r="AB19" s="251">
        <v>91.66</v>
      </c>
      <c r="AC19" s="259">
        <v>24.79</v>
      </c>
      <c r="AD19" s="126">
        <v>1</v>
      </c>
      <c r="AE19" s="126">
        <v>1</v>
      </c>
      <c r="AF19" s="127" t="s">
        <v>627</v>
      </c>
      <c r="AG19" s="126">
        <v>1</v>
      </c>
      <c r="AH19" s="126">
        <v>1</v>
      </c>
      <c r="AI19" s="129" t="s">
        <v>627</v>
      </c>
      <c r="AJ19" s="650" t="s">
        <v>2648</v>
      </c>
      <c r="AK19" s="261" t="s">
        <v>2648</v>
      </c>
      <c r="AL19" s="261" t="s">
        <v>2648</v>
      </c>
      <c r="AM19" s="92"/>
    </row>
    <row r="20" spans="1:39" ht="13.5" customHeight="1">
      <c r="A20" s="483" t="s">
        <v>3</v>
      </c>
      <c r="B20" s="103">
        <v>18.1</v>
      </c>
      <c r="C20" s="251">
        <v>128</v>
      </c>
      <c r="D20" s="251">
        <v>140</v>
      </c>
      <c r="E20" s="251">
        <v>4.3</v>
      </c>
      <c r="F20" s="251">
        <v>6</v>
      </c>
      <c r="G20" s="257">
        <v>12</v>
      </c>
      <c r="H20" s="668">
        <v>23</v>
      </c>
      <c r="I20" s="251">
        <v>116</v>
      </c>
      <c r="J20" s="251">
        <v>92</v>
      </c>
      <c r="K20" s="251" t="s">
        <v>2652</v>
      </c>
      <c r="L20" s="251">
        <v>64</v>
      </c>
      <c r="M20" s="257">
        <v>76</v>
      </c>
      <c r="N20" s="609">
        <v>0.787</v>
      </c>
      <c r="O20" s="251">
        <v>43.53</v>
      </c>
      <c r="P20" s="258" t="s">
        <v>2070</v>
      </c>
      <c r="Q20" s="103">
        <v>18.1</v>
      </c>
      <c r="R20" s="251">
        <v>719.5</v>
      </c>
      <c r="S20" s="251">
        <v>112.4</v>
      </c>
      <c r="T20" s="251">
        <v>123.8</v>
      </c>
      <c r="U20" s="610">
        <v>5.59</v>
      </c>
      <c r="V20" s="257">
        <v>7.92</v>
      </c>
      <c r="W20" s="251">
        <v>274.8</v>
      </c>
      <c r="X20" s="251">
        <v>39.26</v>
      </c>
      <c r="Y20" s="251">
        <v>59.93</v>
      </c>
      <c r="Z20" s="613">
        <v>3.45</v>
      </c>
      <c r="AA20" s="251">
        <v>30.36</v>
      </c>
      <c r="AB20" s="251">
        <v>3.54</v>
      </c>
      <c r="AC20" s="259">
        <v>10.21</v>
      </c>
      <c r="AD20" s="126">
        <v>3</v>
      </c>
      <c r="AE20" s="126">
        <v>3</v>
      </c>
      <c r="AF20" s="127" t="s">
        <v>627</v>
      </c>
      <c r="AG20" s="126">
        <v>3</v>
      </c>
      <c r="AH20" s="126">
        <v>3</v>
      </c>
      <c r="AI20" s="129" t="s">
        <v>627</v>
      </c>
      <c r="AJ20" s="650" t="s">
        <v>2648</v>
      </c>
      <c r="AK20" s="261" t="s">
        <v>2648</v>
      </c>
      <c r="AL20" s="261" t="s">
        <v>2648</v>
      </c>
      <c r="AM20" s="92"/>
    </row>
    <row r="21" spans="1:39" ht="13.5" customHeight="1">
      <c r="A21" s="483" t="s">
        <v>2071</v>
      </c>
      <c r="B21" s="103">
        <v>24.7</v>
      </c>
      <c r="C21" s="251">
        <v>133</v>
      </c>
      <c r="D21" s="251">
        <v>140</v>
      </c>
      <c r="E21" s="251">
        <v>5.5</v>
      </c>
      <c r="F21" s="251">
        <v>8.5</v>
      </c>
      <c r="G21" s="257">
        <v>12</v>
      </c>
      <c r="H21" s="668">
        <v>31.4</v>
      </c>
      <c r="I21" s="251">
        <v>116</v>
      </c>
      <c r="J21" s="251">
        <v>92</v>
      </c>
      <c r="K21" s="251" t="s">
        <v>2652</v>
      </c>
      <c r="L21" s="251">
        <v>64</v>
      </c>
      <c r="M21" s="257">
        <v>76</v>
      </c>
      <c r="N21" s="609">
        <v>0.794</v>
      </c>
      <c r="O21" s="251">
        <v>32.21</v>
      </c>
      <c r="P21" s="258" t="s">
        <v>2071</v>
      </c>
      <c r="Q21" s="103">
        <v>24.7</v>
      </c>
      <c r="R21" s="251">
        <v>1033</v>
      </c>
      <c r="S21" s="251">
        <v>155.4</v>
      </c>
      <c r="T21" s="251">
        <v>173.5</v>
      </c>
      <c r="U21" s="610">
        <v>5.73</v>
      </c>
      <c r="V21" s="257">
        <v>10.12</v>
      </c>
      <c r="W21" s="251">
        <v>389.3</v>
      </c>
      <c r="X21" s="251">
        <v>55.62</v>
      </c>
      <c r="Y21" s="251">
        <v>84.85</v>
      </c>
      <c r="Z21" s="613">
        <v>3.52</v>
      </c>
      <c r="AA21" s="251">
        <v>36.56</v>
      </c>
      <c r="AB21" s="251">
        <v>8.13</v>
      </c>
      <c r="AC21" s="259">
        <v>15.06</v>
      </c>
      <c r="AD21" s="126">
        <v>1</v>
      </c>
      <c r="AE21" s="126">
        <v>2</v>
      </c>
      <c r="AF21" s="127" t="s">
        <v>627</v>
      </c>
      <c r="AG21" s="126">
        <v>1</v>
      </c>
      <c r="AH21" s="126">
        <v>2</v>
      </c>
      <c r="AI21" s="129" t="s">
        <v>627</v>
      </c>
      <c r="AJ21" s="650" t="s">
        <v>2648</v>
      </c>
      <c r="AK21" s="261" t="s">
        <v>2648</v>
      </c>
      <c r="AL21" s="261" t="s">
        <v>2648</v>
      </c>
      <c r="AM21" s="92"/>
    </row>
    <row r="22" spans="1:39" ht="13.5" customHeight="1">
      <c r="A22" s="483" t="s">
        <v>580</v>
      </c>
      <c r="B22" s="103">
        <v>33.7</v>
      </c>
      <c r="C22" s="251">
        <v>140</v>
      </c>
      <c r="D22" s="251">
        <v>140</v>
      </c>
      <c r="E22" s="251">
        <v>7</v>
      </c>
      <c r="F22" s="251">
        <v>12</v>
      </c>
      <c r="G22" s="257">
        <v>12</v>
      </c>
      <c r="H22" s="668">
        <v>43</v>
      </c>
      <c r="I22" s="251">
        <v>116</v>
      </c>
      <c r="J22" s="251">
        <v>92</v>
      </c>
      <c r="K22" s="251" t="s">
        <v>2652</v>
      </c>
      <c r="L22" s="251">
        <v>66</v>
      </c>
      <c r="M22" s="257">
        <v>76</v>
      </c>
      <c r="N22" s="609">
        <v>0.805</v>
      </c>
      <c r="O22" s="251">
        <v>23.88</v>
      </c>
      <c r="P22" s="258" t="s">
        <v>580</v>
      </c>
      <c r="Q22" s="103">
        <v>33.7</v>
      </c>
      <c r="R22" s="251">
        <v>1509</v>
      </c>
      <c r="S22" s="251">
        <v>215.6</v>
      </c>
      <c r="T22" s="251">
        <v>245.4</v>
      </c>
      <c r="U22" s="610">
        <v>5.93</v>
      </c>
      <c r="V22" s="257">
        <v>13.08</v>
      </c>
      <c r="W22" s="251">
        <v>549.7</v>
      </c>
      <c r="X22" s="251">
        <v>78.52</v>
      </c>
      <c r="Y22" s="251">
        <v>119.8</v>
      </c>
      <c r="Z22" s="613">
        <v>3.58</v>
      </c>
      <c r="AA22" s="251">
        <v>45.06</v>
      </c>
      <c r="AB22" s="251">
        <v>20.06</v>
      </c>
      <c r="AC22" s="259">
        <v>22.48</v>
      </c>
      <c r="AD22" s="126">
        <v>1</v>
      </c>
      <c r="AE22" s="126">
        <v>1</v>
      </c>
      <c r="AF22" s="127" t="s">
        <v>627</v>
      </c>
      <c r="AG22" s="126">
        <v>1</v>
      </c>
      <c r="AH22" s="126">
        <v>1</v>
      </c>
      <c r="AI22" s="129" t="s">
        <v>627</v>
      </c>
      <c r="AJ22" s="650" t="s">
        <v>2648</v>
      </c>
      <c r="AK22" s="261" t="s">
        <v>2648</v>
      </c>
      <c r="AL22" s="261" t="s">
        <v>2648</v>
      </c>
      <c r="AM22" s="92"/>
    </row>
    <row r="23" spans="1:39" ht="13.5" customHeight="1">
      <c r="A23" s="483" t="s">
        <v>581</v>
      </c>
      <c r="B23" s="103">
        <v>63.2</v>
      </c>
      <c r="C23" s="251">
        <v>160</v>
      </c>
      <c r="D23" s="251">
        <v>146</v>
      </c>
      <c r="E23" s="251">
        <v>13</v>
      </c>
      <c r="F23" s="251">
        <v>22</v>
      </c>
      <c r="G23" s="257">
        <v>12</v>
      </c>
      <c r="H23" s="668">
        <v>80.6</v>
      </c>
      <c r="I23" s="251">
        <v>116</v>
      </c>
      <c r="J23" s="251">
        <v>92</v>
      </c>
      <c r="K23" s="251" t="s">
        <v>2652</v>
      </c>
      <c r="L23" s="251">
        <v>72</v>
      </c>
      <c r="M23" s="257">
        <v>82</v>
      </c>
      <c r="N23" s="609">
        <v>0.857</v>
      </c>
      <c r="O23" s="251">
        <v>13.56</v>
      </c>
      <c r="P23" s="258" t="s">
        <v>581</v>
      </c>
      <c r="Q23" s="103">
        <v>63.2</v>
      </c>
      <c r="R23" s="251">
        <v>3291</v>
      </c>
      <c r="S23" s="251">
        <v>411.4</v>
      </c>
      <c r="T23" s="251">
        <v>493.8</v>
      </c>
      <c r="U23" s="610">
        <v>6.39</v>
      </c>
      <c r="V23" s="257">
        <v>24.46</v>
      </c>
      <c r="W23" s="251">
        <v>1144</v>
      </c>
      <c r="X23" s="251">
        <v>156.8</v>
      </c>
      <c r="Y23" s="251">
        <v>240.5</v>
      </c>
      <c r="Z23" s="613">
        <v>3.77</v>
      </c>
      <c r="AA23" s="251">
        <v>71.06</v>
      </c>
      <c r="AB23" s="612">
        <v>120</v>
      </c>
      <c r="AC23" s="259">
        <v>54.33</v>
      </c>
      <c r="AD23" s="126">
        <v>1</v>
      </c>
      <c r="AE23" s="126">
        <v>1</v>
      </c>
      <c r="AF23" s="127" t="s">
        <v>627</v>
      </c>
      <c r="AG23" s="126">
        <v>1</v>
      </c>
      <c r="AH23" s="126">
        <v>1</v>
      </c>
      <c r="AI23" s="129" t="s">
        <v>627</v>
      </c>
      <c r="AJ23" s="650" t="s">
        <v>2648</v>
      </c>
      <c r="AK23" s="261" t="s">
        <v>2648</v>
      </c>
      <c r="AL23" s="261" t="s">
        <v>2648</v>
      </c>
      <c r="AM23" s="92"/>
    </row>
    <row r="24" spans="1:39" ht="13.5" customHeight="1">
      <c r="A24" s="483" t="s">
        <v>4</v>
      </c>
      <c r="B24" s="103">
        <v>23.8</v>
      </c>
      <c r="C24" s="251">
        <v>148</v>
      </c>
      <c r="D24" s="251">
        <v>160</v>
      </c>
      <c r="E24" s="251">
        <v>4.5</v>
      </c>
      <c r="F24" s="251">
        <v>7</v>
      </c>
      <c r="G24" s="257">
        <v>15</v>
      </c>
      <c r="H24" s="668">
        <v>30.4</v>
      </c>
      <c r="I24" s="251">
        <v>134</v>
      </c>
      <c r="J24" s="251">
        <v>104</v>
      </c>
      <c r="K24" s="251" t="s">
        <v>1990</v>
      </c>
      <c r="L24" s="251">
        <v>76</v>
      </c>
      <c r="M24" s="257">
        <v>84</v>
      </c>
      <c r="N24" s="609">
        <v>0.901</v>
      </c>
      <c r="O24" s="251">
        <v>37.81</v>
      </c>
      <c r="P24" s="258" t="s">
        <v>582</v>
      </c>
      <c r="Q24" s="103">
        <v>23.8</v>
      </c>
      <c r="R24" s="251">
        <v>1283</v>
      </c>
      <c r="S24" s="251">
        <v>173.4</v>
      </c>
      <c r="T24" s="251">
        <v>190.4</v>
      </c>
      <c r="U24" s="610">
        <v>6.5</v>
      </c>
      <c r="V24" s="257">
        <v>10.38</v>
      </c>
      <c r="W24" s="251">
        <v>478.7</v>
      </c>
      <c r="X24" s="251">
        <v>59.84</v>
      </c>
      <c r="Y24" s="251">
        <v>91.36</v>
      </c>
      <c r="Z24" s="613">
        <v>3.97</v>
      </c>
      <c r="AA24" s="251">
        <v>36.07</v>
      </c>
      <c r="AB24" s="251">
        <v>6.33</v>
      </c>
      <c r="AC24" s="259">
        <v>23.75</v>
      </c>
      <c r="AD24" s="126">
        <v>3</v>
      </c>
      <c r="AE24" s="126">
        <v>3</v>
      </c>
      <c r="AF24" s="127" t="s">
        <v>627</v>
      </c>
      <c r="AG24" s="126">
        <v>3</v>
      </c>
      <c r="AH24" s="126">
        <v>3</v>
      </c>
      <c r="AI24" s="129" t="s">
        <v>627</v>
      </c>
      <c r="AJ24" s="650" t="s">
        <v>2648</v>
      </c>
      <c r="AK24" s="261" t="s">
        <v>2648</v>
      </c>
      <c r="AL24" s="261" t="s">
        <v>2648</v>
      </c>
      <c r="AM24" s="92"/>
    </row>
    <row r="25" spans="1:39" ht="13.5" customHeight="1">
      <c r="A25" s="483" t="s">
        <v>583</v>
      </c>
      <c r="B25" s="103">
        <v>30.4</v>
      </c>
      <c r="C25" s="251">
        <v>152</v>
      </c>
      <c r="D25" s="251">
        <v>160</v>
      </c>
      <c r="E25" s="251">
        <v>6</v>
      </c>
      <c r="F25" s="251">
        <v>9</v>
      </c>
      <c r="G25" s="257">
        <v>15</v>
      </c>
      <c r="H25" s="668">
        <v>38.8</v>
      </c>
      <c r="I25" s="251">
        <v>134</v>
      </c>
      <c r="J25" s="251">
        <v>104</v>
      </c>
      <c r="K25" s="251" t="s">
        <v>1990</v>
      </c>
      <c r="L25" s="251">
        <v>78</v>
      </c>
      <c r="M25" s="257">
        <v>84</v>
      </c>
      <c r="N25" s="609">
        <v>0.906</v>
      </c>
      <c r="O25" s="251">
        <v>29.78</v>
      </c>
      <c r="P25" s="258" t="s">
        <v>583</v>
      </c>
      <c r="Q25" s="103">
        <v>30.4</v>
      </c>
      <c r="R25" s="251">
        <v>1673</v>
      </c>
      <c r="S25" s="251">
        <v>220.1</v>
      </c>
      <c r="T25" s="251">
        <v>245.1</v>
      </c>
      <c r="U25" s="610">
        <v>6.57</v>
      </c>
      <c r="V25" s="257">
        <v>13.21</v>
      </c>
      <c r="W25" s="251">
        <v>615.6</v>
      </c>
      <c r="X25" s="251">
        <v>76.95</v>
      </c>
      <c r="Y25" s="251">
        <v>117.6</v>
      </c>
      <c r="Z25" s="613">
        <v>3.98</v>
      </c>
      <c r="AA25" s="251">
        <v>41.57</v>
      </c>
      <c r="AB25" s="251">
        <v>12.19</v>
      </c>
      <c r="AC25" s="259">
        <v>31.41</v>
      </c>
      <c r="AD25" s="126">
        <v>1</v>
      </c>
      <c r="AE25" s="126">
        <v>2</v>
      </c>
      <c r="AF25" s="127" t="s">
        <v>627</v>
      </c>
      <c r="AG25" s="126">
        <v>1</v>
      </c>
      <c r="AH25" s="126">
        <v>2</v>
      </c>
      <c r="AI25" s="129" t="s">
        <v>627</v>
      </c>
      <c r="AJ25" s="650" t="s">
        <v>2648</v>
      </c>
      <c r="AK25" s="261" t="s">
        <v>2648</v>
      </c>
      <c r="AL25" s="261" t="s">
        <v>2648</v>
      </c>
      <c r="AM25" s="92"/>
    </row>
    <row r="26" spans="1:39" ht="13.5" customHeight="1">
      <c r="A26" s="483" t="s">
        <v>584</v>
      </c>
      <c r="B26" s="103">
        <v>42.6</v>
      </c>
      <c r="C26" s="251">
        <v>160</v>
      </c>
      <c r="D26" s="251">
        <v>160</v>
      </c>
      <c r="E26" s="251">
        <v>8</v>
      </c>
      <c r="F26" s="251">
        <v>13</v>
      </c>
      <c r="G26" s="257">
        <v>15</v>
      </c>
      <c r="H26" s="668">
        <v>54.3</v>
      </c>
      <c r="I26" s="251">
        <v>134</v>
      </c>
      <c r="J26" s="251">
        <v>104</v>
      </c>
      <c r="K26" s="251" t="s">
        <v>1990</v>
      </c>
      <c r="L26" s="251">
        <v>80</v>
      </c>
      <c r="M26" s="257">
        <v>84</v>
      </c>
      <c r="N26" s="609">
        <v>0.918</v>
      </c>
      <c r="O26" s="251">
        <v>21.56</v>
      </c>
      <c r="P26" s="258" t="s">
        <v>584</v>
      </c>
      <c r="Q26" s="103">
        <v>42.6</v>
      </c>
      <c r="R26" s="251">
        <v>2492</v>
      </c>
      <c r="S26" s="251">
        <v>311.5</v>
      </c>
      <c r="T26" s="612">
        <v>354</v>
      </c>
      <c r="U26" s="610">
        <v>6.78</v>
      </c>
      <c r="V26" s="257">
        <v>17.59</v>
      </c>
      <c r="W26" s="251">
        <v>889.2</v>
      </c>
      <c r="X26" s="251">
        <v>111.2</v>
      </c>
      <c r="Y26" s="612">
        <v>170</v>
      </c>
      <c r="Z26" s="613">
        <v>4.05</v>
      </c>
      <c r="AA26" s="251">
        <v>51.57</v>
      </c>
      <c r="AB26" s="251">
        <v>31.24</v>
      </c>
      <c r="AC26" s="259">
        <v>47.94</v>
      </c>
      <c r="AD26" s="126">
        <v>1</v>
      </c>
      <c r="AE26" s="126">
        <v>1</v>
      </c>
      <c r="AF26" s="127" t="s">
        <v>627</v>
      </c>
      <c r="AG26" s="126">
        <v>1</v>
      </c>
      <c r="AH26" s="126">
        <v>1</v>
      </c>
      <c r="AI26" s="129" t="s">
        <v>627</v>
      </c>
      <c r="AJ26" s="650" t="s">
        <v>2648</v>
      </c>
      <c r="AK26" s="261" t="s">
        <v>2648</v>
      </c>
      <c r="AL26" s="261" t="s">
        <v>2648</v>
      </c>
      <c r="AM26" s="92"/>
    </row>
    <row r="27" spans="1:39" ht="13.5" customHeight="1">
      <c r="A27" s="483" t="s">
        <v>435</v>
      </c>
      <c r="B27" s="103">
        <v>76.2</v>
      </c>
      <c r="C27" s="251">
        <v>180</v>
      </c>
      <c r="D27" s="251">
        <v>166</v>
      </c>
      <c r="E27" s="251">
        <v>14</v>
      </c>
      <c r="F27" s="251">
        <v>23</v>
      </c>
      <c r="G27" s="257">
        <v>15</v>
      </c>
      <c r="H27" s="668">
        <v>97.1</v>
      </c>
      <c r="I27" s="251">
        <v>134</v>
      </c>
      <c r="J27" s="251">
        <v>104</v>
      </c>
      <c r="K27" s="251" t="s">
        <v>1990</v>
      </c>
      <c r="L27" s="251">
        <v>86</v>
      </c>
      <c r="M27" s="257">
        <v>90</v>
      </c>
      <c r="N27" s="609">
        <v>0.97</v>
      </c>
      <c r="O27" s="251">
        <v>12.74</v>
      </c>
      <c r="P27" s="258" t="s">
        <v>435</v>
      </c>
      <c r="Q27" s="103">
        <v>76.2</v>
      </c>
      <c r="R27" s="251">
        <v>5098</v>
      </c>
      <c r="S27" s="251">
        <v>566.5</v>
      </c>
      <c r="T27" s="251">
        <v>674.6</v>
      </c>
      <c r="U27" s="610">
        <v>7.25</v>
      </c>
      <c r="V27" s="257">
        <v>30.81</v>
      </c>
      <c r="W27" s="251">
        <v>1759</v>
      </c>
      <c r="X27" s="251">
        <v>211.9</v>
      </c>
      <c r="Y27" s="251">
        <v>325.5</v>
      </c>
      <c r="Z27" s="613">
        <v>4.26</v>
      </c>
      <c r="AA27" s="251">
        <v>77.57</v>
      </c>
      <c r="AB27" s="251">
        <v>162.4</v>
      </c>
      <c r="AC27" s="259">
        <v>108.1</v>
      </c>
      <c r="AD27" s="126">
        <v>1</v>
      </c>
      <c r="AE27" s="126">
        <v>1</v>
      </c>
      <c r="AF27" s="127" t="s">
        <v>627</v>
      </c>
      <c r="AG27" s="126">
        <v>1</v>
      </c>
      <c r="AH27" s="126">
        <v>1</v>
      </c>
      <c r="AI27" s="129" t="s">
        <v>627</v>
      </c>
      <c r="AJ27" s="650" t="s">
        <v>2648</v>
      </c>
      <c r="AK27" s="261" t="s">
        <v>2648</v>
      </c>
      <c r="AL27" s="261" t="s">
        <v>2648</v>
      </c>
      <c r="AM27" s="92"/>
    </row>
    <row r="28" spans="1:39" ht="13.5" customHeight="1">
      <c r="A28" s="483" t="s">
        <v>5</v>
      </c>
      <c r="B28" s="103">
        <v>28.7</v>
      </c>
      <c r="C28" s="251">
        <v>167</v>
      </c>
      <c r="D28" s="251">
        <v>180</v>
      </c>
      <c r="E28" s="251">
        <v>5</v>
      </c>
      <c r="F28" s="251">
        <v>7.5</v>
      </c>
      <c r="G28" s="257">
        <v>15</v>
      </c>
      <c r="H28" s="668">
        <v>36.5</v>
      </c>
      <c r="I28" s="251">
        <v>152</v>
      </c>
      <c r="J28" s="251">
        <v>122</v>
      </c>
      <c r="K28" s="251" t="s">
        <v>2646</v>
      </c>
      <c r="L28" s="251">
        <v>84</v>
      </c>
      <c r="M28" s="257">
        <v>92</v>
      </c>
      <c r="N28" s="609">
        <v>1.018</v>
      </c>
      <c r="O28" s="251">
        <v>35.51</v>
      </c>
      <c r="P28" s="258" t="s">
        <v>436</v>
      </c>
      <c r="Q28" s="103">
        <v>28.7</v>
      </c>
      <c r="R28" s="251">
        <v>1967</v>
      </c>
      <c r="S28" s="251">
        <v>235.6</v>
      </c>
      <c r="T28" s="251">
        <v>258.2</v>
      </c>
      <c r="U28" s="610">
        <v>7.34</v>
      </c>
      <c r="V28" s="257">
        <v>12.16</v>
      </c>
      <c r="W28" s="612">
        <v>730</v>
      </c>
      <c r="X28" s="251">
        <v>81.11</v>
      </c>
      <c r="Y28" s="251">
        <v>123.6</v>
      </c>
      <c r="Z28" s="613">
        <v>4.47</v>
      </c>
      <c r="AA28" s="251">
        <v>37.57</v>
      </c>
      <c r="AB28" s="251">
        <v>8.33</v>
      </c>
      <c r="AC28" s="259">
        <v>46.36</v>
      </c>
      <c r="AD28" s="126">
        <v>3</v>
      </c>
      <c r="AE28" s="126">
        <v>3</v>
      </c>
      <c r="AF28" s="127" t="s">
        <v>627</v>
      </c>
      <c r="AG28" s="126">
        <v>3</v>
      </c>
      <c r="AH28" s="126">
        <v>3</v>
      </c>
      <c r="AI28" s="129" t="s">
        <v>627</v>
      </c>
      <c r="AJ28" s="650" t="s">
        <v>2648</v>
      </c>
      <c r="AK28" s="261" t="s">
        <v>2648</v>
      </c>
      <c r="AL28" s="261" t="s">
        <v>2648</v>
      </c>
      <c r="AM28" s="92"/>
    </row>
    <row r="29" spans="1:39" ht="13.5" customHeight="1">
      <c r="A29" s="483" t="s">
        <v>437</v>
      </c>
      <c r="B29" s="103">
        <v>35.5</v>
      </c>
      <c r="C29" s="251">
        <v>171</v>
      </c>
      <c r="D29" s="251">
        <v>180</v>
      </c>
      <c r="E29" s="251">
        <v>6</v>
      </c>
      <c r="F29" s="251">
        <v>9.5</v>
      </c>
      <c r="G29" s="257">
        <v>15</v>
      </c>
      <c r="H29" s="668">
        <v>45.3</v>
      </c>
      <c r="I29" s="251">
        <v>152</v>
      </c>
      <c r="J29" s="251">
        <v>122</v>
      </c>
      <c r="K29" s="251" t="s">
        <v>2646</v>
      </c>
      <c r="L29" s="251">
        <v>86</v>
      </c>
      <c r="M29" s="257">
        <v>92</v>
      </c>
      <c r="N29" s="609">
        <v>1.024</v>
      </c>
      <c r="O29" s="251">
        <v>28.83</v>
      </c>
      <c r="P29" s="258" t="s">
        <v>437</v>
      </c>
      <c r="Q29" s="103">
        <v>35.5</v>
      </c>
      <c r="R29" s="251">
        <v>2510</v>
      </c>
      <c r="S29" s="251">
        <v>293.6</v>
      </c>
      <c r="T29" s="251">
        <v>324.9</v>
      </c>
      <c r="U29" s="610">
        <v>7.45</v>
      </c>
      <c r="V29" s="257">
        <v>14.47</v>
      </c>
      <c r="W29" s="251">
        <v>924.6</v>
      </c>
      <c r="X29" s="251">
        <v>102.7</v>
      </c>
      <c r="Y29" s="251">
        <v>156.5</v>
      </c>
      <c r="Z29" s="613">
        <v>4.52</v>
      </c>
      <c r="AA29" s="251">
        <v>42.57</v>
      </c>
      <c r="AB29" s="610">
        <v>14.8</v>
      </c>
      <c r="AC29" s="259">
        <v>60.21</v>
      </c>
      <c r="AD29" s="126">
        <v>1</v>
      </c>
      <c r="AE29" s="126">
        <v>3</v>
      </c>
      <c r="AF29" s="127" t="s">
        <v>627</v>
      </c>
      <c r="AG29" s="126">
        <v>1</v>
      </c>
      <c r="AH29" s="126">
        <v>3</v>
      </c>
      <c r="AI29" s="129" t="s">
        <v>627</v>
      </c>
      <c r="AJ29" s="650" t="s">
        <v>2648</v>
      </c>
      <c r="AK29" s="261" t="s">
        <v>2648</v>
      </c>
      <c r="AL29" s="261" t="s">
        <v>2648</v>
      </c>
      <c r="AM29" s="92"/>
    </row>
    <row r="30" spans="1:39" ht="13.5" customHeight="1">
      <c r="A30" s="483" t="s">
        <v>438</v>
      </c>
      <c r="B30" s="103">
        <v>51.2</v>
      </c>
      <c r="C30" s="251">
        <v>180</v>
      </c>
      <c r="D30" s="251">
        <v>180</v>
      </c>
      <c r="E30" s="251">
        <v>8.5</v>
      </c>
      <c r="F30" s="251">
        <v>14</v>
      </c>
      <c r="G30" s="257">
        <v>15</v>
      </c>
      <c r="H30" s="668">
        <v>65.3</v>
      </c>
      <c r="I30" s="251">
        <v>152</v>
      </c>
      <c r="J30" s="251">
        <v>122</v>
      </c>
      <c r="K30" s="251" t="s">
        <v>2646</v>
      </c>
      <c r="L30" s="251">
        <v>88</v>
      </c>
      <c r="M30" s="257">
        <v>92</v>
      </c>
      <c r="N30" s="609">
        <v>1.037</v>
      </c>
      <c r="O30" s="251">
        <v>20.25</v>
      </c>
      <c r="P30" s="258" t="s">
        <v>438</v>
      </c>
      <c r="Q30" s="103">
        <v>51.2</v>
      </c>
      <c r="R30" s="251">
        <v>3831</v>
      </c>
      <c r="S30" s="251">
        <v>425.7</v>
      </c>
      <c r="T30" s="251">
        <v>481.4</v>
      </c>
      <c r="U30" s="610">
        <v>7.66</v>
      </c>
      <c r="V30" s="257">
        <v>20.24</v>
      </c>
      <c r="W30" s="251">
        <v>1363</v>
      </c>
      <c r="X30" s="251">
        <v>151.4</v>
      </c>
      <c r="Y30" s="612">
        <v>231</v>
      </c>
      <c r="Z30" s="613">
        <v>4.57</v>
      </c>
      <c r="AA30" s="251">
        <v>54.07</v>
      </c>
      <c r="AB30" s="251">
        <v>42.16</v>
      </c>
      <c r="AC30" s="259">
        <v>93.75</v>
      </c>
      <c r="AD30" s="126">
        <v>1</v>
      </c>
      <c r="AE30" s="126">
        <v>1</v>
      </c>
      <c r="AF30" s="127" t="s">
        <v>627</v>
      </c>
      <c r="AG30" s="126">
        <v>1</v>
      </c>
      <c r="AH30" s="126">
        <v>1</v>
      </c>
      <c r="AI30" s="129" t="s">
        <v>627</v>
      </c>
      <c r="AJ30" s="650" t="s">
        <v>2648</v>
      </c>
      <c r="AK30" s="261" t="s">
        <v>2648</v>
      </c>
      <c r="AL30" s="261" t="s">
        <v>2648</v>
      </c>
      <c r="AM30" s="92"/>
    </row>
    <row r="31" spans="1:39" ht="13.5" customHeight="1">
      <c r="A31" s="483" t="s">
        <v>439</v>
      </c>
      <c r="B31" s="103">
        <v>88.9</v>
      </c>
      <c r="C31" s="251">
        <v>200</v>
      </c>
      <c r="D31" s="251">
        <v>186</v>
      </c>
      <c r="E31" s="251">
        <v>14.5</v>
      </c>
      <c r="F31" s="251">
        <v>24</v>
      </c>
      <c r="G31" s="257">
        <v>15</v>
      </c>
      <c r="H31" s="668">
        <v>113.3</v>
      </c>
      <c r="I31" s="251">
        <v>152</v>
      </c>
      <c r="J31" s="251">
        <v>122</v>
      </c>
      <c r="K31" s="251" t="s">
        <v>2646</v>
      </c>
      <c r="L31" s="251">
        <v>94</v>
      </c>
      <c r="M31" s="257">
        <v>98</v>
      </c>
      <c r="N31" s="609">
        <v>1.089</v>
      </c>
      <c r="O31" s="251">
        <v>12.25</v>
      </c>
      <c r="P31" s="258" t="s">
        <v>439</v>
      </c>
      <c r="Q31" s="103">
        <v>88.9</v>
      </c>
      <c r="R31" s="251">
        <v>7483</v>
      </c>
      <c r="S31" s="251">
        <v>748.3</v>
      </c>
      <c r="T31" s="251">
        <v>883.4</v>
      </c>
      <c r="U31" s="610">
        <v>8.13</v>
      </c>
      <c r="V31" s="257">
        <v>34.65</v>
      </c>
      <c r="W31" s="251">
        <v>2580</v>
      </c>
      <c r="X31" s="251">
        <v>277.4</v>
      </c>
      <c r="Y31" s="251">
        <v>425.2</v>
      </c>
      <c r="Z31" s="613">
        <v>4.77</v>
      </c>
      <c r="AA31" s="251">
        <v>80.07</v>
      </c>
      <c r="AB31" s="251">
        <v>203.3</v>
      </c>
      <c r="AC31" s="259">
        <v>199.3</v>
      </c>
      <c r="AD31" s="126">
        <v>1</v>
      </c>
      <c r="AE31" s="126">
        <v>1</v>
      </c>
      <c r="AF31" s="127" t="s">
        <v>627</v>
      </c>
      <c r="AG31" s="126">
        <v>1</v>
      </c>
      <c r="AH31" s="126">
        <v>1</v>
      </c>
      <c r="AI31" s="129" t="s">
        <v>627</v>
      </c>
      <c r="AJ31" s="650" t="s">
        <v>2648</v>
      </c>
      <c r="AK31" s="261" t="s">
        <v>2648</v>
      </c>
      <c r="AL31" s="261" t="s">
        <v>2648</v>
      </c>
      <c r="AM31" s="92"/>
    </row>
    <row r="32" spans="1:39" ht="13.5" customHeight="1">
      <c r="A32" s="483" t="s">
        <v>6</v>
      </c>
      <c r="B32" s="103">
        <v>34.6</v>
      </c>
      <c r="C32" s="251">
        <v>186</v>
      </c>
      <c r="D32" s="251">
        <v>200</v>
      </c>
      <c r="E32" s="251">
        <v>5.5</v>
      </c>
      <c r="F32" s="251">
        <v>8</v>
      </c>
      <c r="G32" s="257">
        <v>18</v>
      </c>
      <c r="H32" s="668">
        <v>44.1</v>
      </c>
      <c r="I32" s="251">
        <v>170</v>
      </c>
      <c r="J32" s="251">
        <v>134</v>
      </c>
      <c r="K32" s="251" t="s">
        <v>2698</v>
      </c>
      <c r="L32" s="251">
        <v>96</v>
      </c>
      <c r="M32" s="257">
        <v>100</v>
      </c>
      <c r="N32" s="609">
        <v>1.13</v>
      </c>
      <c r="O32" s="251">
        <v>32.62</v>
      </c>
      <c r="P32" s="258" t="s">
        <v>440</v>
      </c>
      <c r="Q32" s="103">
        <v>34.6</v>
      </c>
      <c r="R32" s="251">
        <v>2944</v>
      </c>
      <c r="S32" s="251">
        <v>316.6</v>
      </c>
      <c r="T32" s="251">
        <v>347.1</v>
      </c>
      <c r="U32" s="610">
        <v>8.17</v>
      </c>
      <c r="V32" s="257">
        <v>15.45</v>
      </c>
      <c r="W32" s="251">
        <v>1068</v>
      </c>
      <c r="X32" s="251">
        <v>106.8</v>
      </c>
      <c r="Y32" s="251">
        <v>163.2</v>
      </c>
      <c r="Z32" s="613">
        <v>4.92</v>
      </c>
      <c r="AA32" s="251">
        <v>42.59</v>
      </c>
      <c r="AB32" s="251">
        <v>12.69</v>
      </c>
      <c r="AC32" s="259">
        <v>84.49</v>
      </c>
      <c r="AD32" s="126">
        <v>3</v>
      </c>
      <c r="AE32" s="126">
        <v>4</v>
      </c>
      <c r="AF32" s="127" t="s">
        <v>627</v>
      </c>
      <c r="AG32" s="126">
        <v>3</v>
      </c>
      <c r="AH32" s="126">
        <v>4</v>
      </c>
      <c r="AI32" s="129" t="s">
        <v>627</v>
      </c>
      <c r="AJ32" s="650" t="s">
        <v>2648</v>
      </c>
      <c r="AK32" s="261" t="s">
        <v>2648</v>
      </c>
      <c r="AL32" s="261" t="s">
        <v>2648</v>
      </c>
      <c r="AM32" s="92"/>
    </row>
    <row r="33" spans="1:39" ht="13.5" customHeight="1">
      <c r="A33" s="483" t="s">
        <v>441</v>
      </c>
      <c r="B33" s="103">
        <v>42.3</v>
      </c>
      <c r="C33" s="251">
        <v>190</v>
      </c>
      <c r="D33" s="251">
        <v>200</v>
      </c>
      <c r="E33" s="251">
        <v>6.5</v>
      </c>
      <c r="F33" s="251">
        <v>10</v>
      </c>
      <c r="G33" s="257">
        <v>18</v>
      </c>
      <c r="H33" s="668">
        <v>53.8</v>
      </c>
      <c r="I33" s="251">
        <v>170</v>
      </c>
      <c r="J33" s="251">
        <v>134</v>
      </c>
      <c r="K33" s="251" t="s">
        <v>2698</v>
      </c>
      <c r="L33" s="251">
        <v>98</v>
      </c>
      <c r="M33" s="257">
        <v>100</v>
      </c>
      <c r="N33" s="609">
        <v>1.136</v>
      </c>
      <c r="O33" s="251">
        <v>26.89</v>
      </c>
      <c r="P33" s="258" t="s">
        <v>441</v>
      </c>
      <c r="Q33" s="103">
        <v>42.3</v>
      </c>
      <c r="R33" s="251">
        <v>3692</v>
      </c>
      <c r="S33" s="251">
        <v>388.6</v>
      </c>
      <c r="T33" s="251">
        <v>429.5</v>
      </c>
      <c r="U33" s="610">
        <v>8.28</v>
      </c>
      <c r="V33" s="257">
        <v>18.08</v>
      </c>
      <c r="W33" s="251">
        <v>1336</v>
      </c>
      <c r="X33" s="251">
        <v>133.6</v>
      </c>
      <c r="Y33" s="251">
        <v>203.8</v>
      </c>
      <c r="Z33" s="613">
        <v>4.98</v>
      </c>
      <c r="AA33" s="251">
        <v>47.59</v>
      </c>
      <c r="AB33" s="251">
        <v>20.98</v>
      </c>
      <c r="AC33" s="691">
        <v>108</v>
      </c>
      <c r="AD33" s="126">
        <v>1</v>
      </c>
      <c r="AE33" s="126">
        <v>3</v>
      </c>
      <c r="AF33" s="127" t="s">
        <v>627</v>
      </c>
      <c r="AG33" s="126">
        <v>1</v>
      </c>
      <c r="AH33" s="126">
        <v>3</v>
      </c>
      <c r="AI33" s="129" t="s">
        <v>627</v>
      </c>
      <c r="AJ33" s="650" t="s">
        <v>2648</v>
      </c>
      <c r="AK33" s="261" t="s">
        <v>2648</v>
      </c>
      <c r="AL33" s="261" t="s">
        <v>2648</v>
      </c>
      <c r="AM33" s="92"/>
    </row>
    <row r="34" spans="1:39" ht="13.5" customHeight="1">
      <c r="A34" s="483" t="s">
        <v>442</v>
      </c>
      <c r="B34" s="103">
        <v>61.3</v>
      </c>
      <c r="C34" s="251">
        <v>200</v>
      </c>
      <c r="D34" s="251">
        <v>200</v>
      </c>
      <c r="E34" s="251">
        <v>9</v>
      </c>
      <c r="F34" s="251">
        <v>15</v>
      </c>
      <c r="G34" s="257">
        <v>18</v>
      </c>
      <c r="H34" s="668">
        <v>78.1</v>
      </c>
      <c r="I34" s="251">
        <v>170</v>
      </c>
      <c r="J34" s="251">
        <v>134</v>
      </c>
      <c r="K34" s="251" t="s">
        <v>2698</v>
      </c>
      <c r="L34" s="251">
        <v>100</v>
      </c>
      <c r="M34" s="257">
        <v>100</v>
      </c>
      <c r="N34" s="609">
        <v>1.151</v>
      </c>
      <c r="O34" s="251">
        <v>18.78</v>
      </c>
      <c r="P34" s="258" t="s">
        <v>442</v>
      </c>
      <c r="Q34" s="103">
        <v>61.3</v>
      </c>
      <c r="R34" s="251">
        <v>5696</v>
      </c>
      <c r="S34" s="251">
        <v>569.6</v>
      </c>
      <c r="T34" s="251">
        <v>642.5</v>
      </c>
      <c r="U34" s="610">
        <v>8.54</v>
      </c>
      <c r="V34" s="257">
        <v>24.83</v>
      </c>
      <c r="W34" s="251">
        <v>2003</v>
      </c>
      <c r="X34" s="251">
        <v>200.3</v>
      </c>
      <c r="Y34" s="251">
        <v>305.8</v>
      </c>
      <c r="Z34" s="613">
        <v>5.07</v>
      </c>
      <c r="AA34" s="251">
        <v>60.09</v>
      </c>
      <c r="AB34" s="251">
        <v>59.28</v>
      </c>
      <c r="AC34" s="259">
        <v>171.1</v>
      </c>
      <c r="AD34" s="126">
        <v>1</v>
      </c>
      <c r="AE34" s="126">
        <v>1</v>
      </c>
      <c r="AF34" s="127" t="s">
        <v>627</v>
      </c>
      <c r="AG34" s="126">
        <v>1</v>
      </c>
      <c r="AH34" s="126">
        <v>1</v>
      </c>
      <c r="AI34" s="129" t="s">
        <v>627</v>
      </c>
      <c r="AJ34" s="650" t="s">
        <v>2648</v>
      </c>
      <c r="AK34" s="261" t="s">
        <v>2648</v>
      </c>
      <c r="AL34" s="261" t="s">
        <v>2648</v>
      </c>
      <c r="AM34" s="92"/>
    </row>
    <row r="35" spans="1:39" ht="13.5" customHeight="1">
      <c r="A35" s="483" t="s">
        <v>443</v>
      </c>
      <c r="B35" s="103">
        <v>103</v>
      </c>
      <c r="C35" s="251">
        <v>220</v>
      </c>
      <c r="D35" s="251">
        <v>206</v>
      </c>
      <c r="E35" s="251">
        <v>15</v>
      </c>
      <c r="F35" s="251">
        <v>25</v>
      </c>
      <c r="G35" s="257">
        <v>18</v>
      </c>
      <c r="H35" s="668">
        <v>131.3</v>
      </c>
      <c r="I35" s="251">
        <v>170</v>
      </c>
      <c r="J35" s="251">
        <v>134</v>
      </c>
      <c r="K35" s="251" t="s">
        <v>2698</v>
      </c>
      <c r="L35" s="251">
        <v>106</v>
      </c>
      <c r="M35" s="257">
        <v>106</v>
      </c>
      <c r="N35" s="609">
        <v>1.203</v>
      </c>
      <c r="O35" s="251">
        <v>11.67</v>
      </c>
      <c r="P35" s="258" t="s">
        <v>443</v>
      </c>
      <c r="Q35" s="103">
        <v>103</v>
      </c>
      <c r="R35" s="251">
        <v>10640</v>
      </c>
      <c r="S35" s="251">
        <v>967.4</v>
      </c>
      <c r="T35" s="251">
        <v>1135</v>
      </c>
      <c r="U35" s="610">
        <v>9</v>
      </c>
      <c r="V35" s="257">
        <v>41.03</v>
      </c>
      <c r="W35" s="251">
        <v>3651</v>
      </c>
      <c r="X35" s="251">
        <v>354.5</v>
      </c>
      <c r="Y35" s="251">
        <v>543.2</v>
      </c>
      <c r="Z35" s="613">
        <v>5.27</v>
      </c>
      <c r="AA35" s="251">
        <v>86.09</v>
      </c>
      <c r="AB35" s="251">
        <v>259.4</v>
      </c>
      <c r="AC35" s="259">
        <v>346.3</v>
      </c>
      <c r="AD35" s="126">
        <v>1</v>
      </c>
      <c r="AE35" s="126">
        <v>1</v>
      </c>
      <c r="AF35" s="127" t="s">
        <v>627</v>
      </c>
      <c r="AG35" s="126">
        <v>1</v>
      </c>
      <c r="AH35" s="126">
        <v>1</v>
      </c>
      <c r="AI35" s="129" t="s">
        <v>627</v>
      </c>
      <c r="AJ35" s="650" t="s">
        <v>2648</v>
      </c>
      <c r="AK35" s="261" t="s">
        <v>2648</v>
      </c>
      <c r="AL35" s="261" t="s">
        <v>2648</v>
      </c>
      <c r="AM35" s="263"/>
    </row>
    <row r="36" spans="1:39" ht="13.5" customHeight="1">
      <c r="A36" s="483" t="s">
        <v>7</v>
      </c>
      <c r="B36" s="103">
        <v>40.4</v>
      </c>
      <c r="C36" s="251">
        <v>205</v>
      </c>
      <c r="D36" s="251">
        <v>220</v>
      </c>
      <c r="E36" s="251">
        <v>6</v>
      </c>
      <c r="F36" s="251">
        <v>8.5</v>
      </c>
      <c r="G36" s="257">
        <v>18</v>
      </c>
      <c r="H36" s="668">
        <v>51.5</v>
      </c>
      <c r="I36" s="251">
        <v>188</v>
      </c>
      <c r="J36" s="251">
        <v>152</v>
      </c>
      <c r="K36" s="251" t="s">
        <v>2698</v>
      </c>
      <c r="L36" s="251">
        <v>98</v>
      </c>
      <c r="M36" s="257">
        <v>118</v>
      </c>
      <c r="N36" s="609">
        <v>1.247</v>
      </c>
      <c r="O36" s="251">
        <v>30.87</v>
      </c>
      <c r="P36" s="258" t="s">
        <v>444</v>
      </c>
      <c r="Q36" s="103">
        <v>40.4</v>
      </c>
      <c r="R36" s="251">
        <v>4170</v>
      </c>
      <c r="S36" s="251">
        <v>406.9</v>
      </c>
      <c r="T36" s="251">
        <v>445.5</v>
      </c>
      <c r="U36" s="610">
        <v>9</v>
      </c>
      <c r="V36" s="257">
        <v>17.63</v>
      </c>
      <c r="W36" s="251">
        <v>1510</v>
      </c>
      <c r="X36" s="251">
        <v>137.3</v>
      </c>
      <c r="Y36" s="251">
        <v>209.3</v>
      </c>
      <c r="Z36" s="613">
        <v>5.42</v>
      </c>
      <c r="AA36" s="251">
        <v>44.09</v>
      </c>
      <c r="AB36" s="251">
        <v>15.93</v>
      </c>
      <c r="AC36" s="259">
        <v>145.6</v>
      </c>
      <c r="AD36" s="126" t="s">
        <v>287</v>
      </c>
      <c r="AE36" s="126" t="s">
        <v>286</v>
      </c>
      <c r="AF36" s="127" t="s">
        <v>286</v>
      </c>
      <c r="AG36" s="126" t="s">
        <v>287</v>
      </c>
      <c r="AH36" s="126" t="s">
        <v>286</v>
      </c>
      <c r="AI36" s="129" t="s">
        <v>286</v>
      </c>
      <c r="AJ36" s="650" t="s">
        <v>2648</v>
      </c>
      <c r="AK36" s="261" t="s">
        <v>2648</v>
      </c>
      <c r="AL36" s="261" t="s">
        <v>2648</v>
      </c>
      <c r="AM36" s="263"/>
    </row>
    <row r="37" spans="1:39" ht="13.5" customHeight="1">
      <c r="A37" s="483" t="s">
        <v>2542</v>
      </c>
      <c r="B37" s="103">
        <v>50.5</v>
      </c>
      <c r="C37" s="251">
        <v>210</v>
      </c>
      <c r="D37" s="251">
        <v>220</v>
      </c>
      <c r="E37" s="251">
        <v>7</v>
      </c>
      <c r="F37" s="251">
        <v>11</v>
      </c>
      <c r="G37" s="257">
        <v>18</v>
      </c>
      <c r="H37" s="668">
        <v>64.3</v>
      </c>
      <c r="I37" s="251">
        <v>188</v>
      </c>
      <c r="J37" s="251">
        <v>152</v>
      </c>
      <c r="K37" s="251" t="s">
        <v>2698</v>
      </c>
      <c r="L37" s="251">
        <v>98</v>
      </c>
      <c r="M37" s="257">
        <v>118</v>
      </c>
      <c r="N37" s="609">
        <v>1.255</v>
      </c>
      <c r="O37" s="251">
        <v>24.85</v>
      </c>
      <c r="P37" s="258" t="s">
        <v>2542</v>
      </c>
      <c r="Q37" s="103">
        <v>50.5</v>
      </c>
      <c r="R37" s="251">
        <v>5410</v>
      </c>
      <c r="S37" s="251">
        <v>515.2</v>
      </c>
      <c r="T37" s="251">
        <v>568.5</v>
      </c>
      <c r="U37" s="610">
        <v>9.17</v>
      </c>
      <c r="V37" s="257">
        <v>20.67</v>
      </c>
      <c r="W37" s="251">
        <v>1955</v>
      </c>
      <c r="X37" s="251">
        <v>177.7</v>
      </c>
      <c r="Y37" s="251">
        <v>270.6</v>
      </c>
      <c r="Z37" s="613">
        <v>5.51</v>
      </c>
      <c r="AA37" s="251">
        <v>50.09</v>
      </c>
      <c r="AB37" s="251">
        <v>28.46</v>
      </c>
      <c r="AC37" s="259">
        <v>193.3</v>
      </c>
      <c r="AD37" s="126" t="s">
        <v>284</v>
      </c>
      <c r="AE37" s="126" t="s">
        <v>287</v>
      </c>
      <c r="AF37" s="127" t="s">
        <v>287</v>
      </c>
      <c r="AG37" s="126" t="s">
        <v>284</v>
      </c>
      <c r="AH37" s="126" t="s">
        <v>287</v>
      </c>
      <c r="AI37" s="129" t="s">
        <v>287</v>
      </c>
      <c r="AJ37" s="650" t="s">
        <v>2648</v>
      </c>
      <c r="AK37" s="261" t="s">
        <v>2648</v>
      </c>
      <c r="AL37" s="261" t="s">
        <v>2648</v>
      </c>
      <c r="AM37" s="263"/>
    </row>
    <row r="38" spans="1:39" ht="13.5" customHeight="1">
      <c r="A38" s="483" t="s">
        <v>2543</v>
      </c>
      <c r="B38" s="103">
        <v>71.5</v>
      </c>
      <c r="C38" s="251">
        <v>220</v>
      </c>
      <c r="D38" s="251">
        <v>220</v>
      </c>
      <c r="E38" s="251">
        <v>9.5</v>
      </c>
      <c r="F38" s="251">
        <v>16</v>
      </c>
      <c r="G38" s="257">
        <v>18</v>
      </c>
      <c r="H38" s="668">
        <v>91</v>
      </c>
      <c r="I38" s="251">
        <v>188</v>
      </c>
      <c r="J38" s="251">
        <v>152</v>
      </c>
      <c r="K38" s="251" t="s">
        <v>2698</v>
      </c>
      <c r="L38" s="251">
        <v>100</v>
      </c>
      <c r="M38" s="257">
        <v>118</v>
      </c>
      <c r="N38" s="609">
        <v>1.27</v>
      </c>
      <c r="O38" s="251">
        <v>17.77</v>
      </c>
      <c r="P38" s="258" t="s">
        <v>2543</v>
      </c>
      <c r="Q38" s="103">
        <v>71.5</v>
      </c>
      <c r="R38" s="251">
        <v>8091</v>
      </c>
      <c r="S38" s="251">
        <v>735.5</v>
      </c>
      <c r="T38" s="612">
        <v>827</v>
      </c>
      <c r="U38" s="610">
        <v>9.43</v>
      </c>
      <c r="V38" s="257">
        <v>27.92</v>
      </c>
      <c r="W38" s="251">
        <v>2843</v>
      </c>
      <c r="X38" s="251">
        <v>258.5</v>
      </c>
      <c r="Y38" s="251">
        <v>393.9</v>
      </c>
      <c r="Z38" s="613">
        <v>5.59</v>
      </c>
      <c r="AA38" s="251">
        <v>62.59</v>
      </c>
      <c r="AB38" s="251">
        <v>76.57</v>
      </c>
      <c r="AC38" s="259">
        <v>295.4</v>
      </c>
      <c r="AD38" s="126" t="s">
        <v>284</v>
      </c>
      <c r="AE38" s="126" t="s">
        <v>284</v>
      </c>
      <c r="AF38" s="127" t="s">
        <v>284</v>
      </c>
      <c r="AG38" s="126" t="s">
        <v>284</v>
      </c>
      <c r="AH38" s="126" t="s">
        <v>284</v>
      </c>
      <c r="AI38" s="129" t="s">
        <v>284</v>
      </c>
      <c r="AJ38" s="650" t="s">
        <v>2648</v>
      </c>
      <c r="AK38" s="261" t="s">
        <v>2648</v>
      </c>
      <c r="AL38" s="261" t="s">
        <v>2648</v>
      </c>
      <c r="AM38" s="263"/>
    </row>
    <row r="39" spans="1:39" ht="13.5" customHeight="1">
      <c r="A39" s="483" t="s">
        <v>2544</v>
      </c>
      <c r="B39" s="103">
        <v>117</v>
      </c>
      <c r="C39" s="251">
        <v>240</v>
      </c>
      <c r="D39" s="251">
        <v>226</v>
      </c>
      <c r="E39" s="251">
        <v>15.5</v>
      </c>
      <c r="F39" s="251">
        <v>26</v>
      </c>
      <c r="G39" s="257">
        <v>18</v>
      </c>
      <c r="H39" s="668">
        <v>149.4</v>
      </c>
      <c r="I39" s="251">
        <v>188</v>
      </c>
      <c r="J39" s="251">
        <v>152</v>
      </c>
      <c r="K39" s="251" t="s">
        <v>2698</v>
      </c>
      <c r="L39" s="251">
        <v>108</v>
      </c>
      <c r="M39" s="257">
        <v>124</v>
      </c>
      <c r="N39" s="609">
        <v>1.322</v>
      </c>
      <c r="O39" s="251">
        <v>11.27</v>
      </c>
      <c r="P39" s="258" t="s">
        <v>2544</v>
      </c>
      <c r="Q39" s="103">
        <v>117</v>
      </c>
      <c r="R39" s="251">
        <v>14600</v>
      </c>
      <c r="S39" s="251">
        <v>1217</v>
      </c>
      <c r="T39" s="251">
        <v>1419</v>
      </c>
      <c r="U39" s="610">
        <v>9.89</v>
      </c>
      <c r="V39" s="257">
        <v>45.31</v>
      </c>
      <c r="W39" s="251">
        <v>5012</v>
      </c>
      <c r="X39" s="251">
        <v>443.5</v>
      </c>
      <c r="Y39" s="251">
        <v>678.6</v>
      </c>
      <c r="Z39" s="613">
        <v>5.79</v>
      </c>
      <c r="AA39" s="251">
        <v>88.59</v>
      </c>
      <c r="AB39" s="251">
        <v>315.3</v>
      </c>
      <c r="AC39" s="259">
        <v>572.7</v>
      </c>
      <c r="AD39" s="126">
        <v>1</v>
      </c>
      <c r="AE39" s="126">
        <v>1</v>
      </c>
      <c r="AF39" s="127" t="s">
        <v>627</v>
      </c>
      <c r="AG39" s="126">
        <v>1</v>
      </c>
      <c r="AH39" s="126">
        <v>1</v>
      </c>
      <c r="AI39" s="129" t="s">
        <v>627</v>
      </c>
      <c r="AJ39" s="650" t="s">
        <v>2648</v>
      </c>
      <c r="AK39" s="261" t="s">
        <v>2648</v>
      </c>
      <c r="AL39" s="261" t="s">
        <v>2648</v>
      </c>
      <c r="AM39" s="263"/>
    </row>
    <row r="40" spans="1:39" ht="13.5" customHeight="1">
      <c r="A40" s="483" t="s">
        <v>37</v>
      </c>
      <c r="B40" s="103">
        <v>47.4</v>
      </c>
      <c r="C40" s="251">
        <v>224</v>
      </c>
      <c r="D40" s="251">
        <v>240</v>
      </c>
      <c r="E40" s="251">
        <v>6.5</v>
      </c>
      <c r="F40" s="251">
        <v>9</v>
      </c>
      <c r="G40" s="257">
        <v>21</v>
      </c>
      <c r="H40" s="668">
        <v>60.4</v>
      </c>
      <c r="I40" s="251">
        <v>206</v>
      </c>
      <c r="J40" s="251">
        <v>164</v>
      </c>
      <c r="K40" s="251" t="s">
        <v>2698</v>
      </c>
      <c r="L40" s="251">
        <v>104</v>
      </c>
      <c r="M40" s="257">
        <v>138</v>
      </c>
      <c r="N40" s="609">
        <v>1.359</v>
      </c>
      <c r="O40" s="251">
        <v>28.67</v>
      </c>
      <c r="P40" s="258" t="s">
        <v>2545</v>
      </c>
      <c r="Q40" s="103">
        <v>47.4</v>
      </c>
      <c r="R40" s="251">
        <v>5835</v>
      </c>
      <c r="S40" s="612">
        <v>521</v>
      </c>
      <c r="T40" s="251">
        <v>570.6</v>
      </c>
      <c r="U40" s="610">
        <v>9.83</v>
      </c>
      <c r="V40" s="257">
        <v>21.54</v>
      </c>
      <c r="W40" s="251">
        <v>2077</v>
      </c>
      <c r="X40" s="251">
        <v>173.1</v>
      </c>
      <c r="Y40" s="251">
        <v>264.4</v>
      </c>
      <c r="Z40" s="613">
        <v>5.87</v>
      </c>
      <c r="AA40" s="610">
        <v>49.1</v>
      </c>
      <c r="AB40" s="251">
        <v>22.98</v>
      </c>
      <c r="AC40" s="259">
        <v>239.6</v>
      </c>
      <c r="AD40" s="126" t="s">
        <v>287</v>
      </c>
      <c r="AE40" s="126" t="s">
        <v>286</v>
      </c>
      <c r="AF40" s="127" t="s">
        <v>286</v>
      </c>
      <c r="AG40" s="126" t="s">
        <v>287</v>
      </c>
      <c r="AH40" s="126" t="s">
        <v>286</v>
      </c>
      <c r="AI40" s="129" t="s">
        <v>286</v>
      </c>
      <c r="AJ40" s="650" t="s">
        <v>2648</v>
      </c>
      <c r="AK40" s="261" t="s">
        <v>2648</v>
      </c>
      <c r="AL40" s="261" t="s">
        <v>2648</v>
      </c>
      <c r="AM40" s="263"/>
    </row>
    <row r="41" spans="1:39" ht="13.5" customHeight="1">
      <c r="A41" s="481" t="s">
        <v>2546</v>
      </c>
      <c r="B41" s="87">
        <v>60.3</v>
      </c>
      <c r="C41" s="126">
        <v>230</v>
      </c>
      <c r="D41" s="126">
        <v>240</v>
      </c>
      <c r="E41" s="126">
        <v>7.5</v>
      </c>
      <c r="F41" s="126">
        <v>12</v>
      </c>
      <c r="G41" s="127">
        <v>21</v>
      </c>
      <c r="H41" s="653">
        <v>76.8</v>
      </c>
      <c r="I41" s="126">
        <v>206</v>
      </c>
      <c r="J41" s="126">
        <v>164</v>
      </c>
      <c r="K41" s="126" t="s">
        <v>2698</v>
      </c>
      <c r="L41" s="126">
        <v>104</v>
      </c>
      <c r="M41" s="127">
        <v>138</v>
      </c>
      <c r="N41" s="665">
        <v>1.369</v>
      </c>
      <c r="O41" s="619">
        <v>22.7</v>
      </c>
      <c r="P41" s="128" t="s">
        <v>2546</v>
      </c>
      <c r="Q41" s="87">
        <v>60.3</v>
      </c>
      <c r="R41" s="126">
        <v>7763</v>
      </c>
      <c r="S41" s="126">
        <v>675.1</v>
      </c>
      <c r="T41" s="126">
        <v>744.6</v>
      </c>
      <c r="U41" s="619">
        <v>10.05</v>
      </c>
      <c r="V41" s="127">
        <v>25.18</v>
      </c>
      <c r="W41" s="126">
        <v>2769</v>
      </c>
      <c r="X41" s="126">
        <v>230.7</v>
      </c>
      <c r="Y41" s="126">
        <v>351.7</v>
      </c>
      <c r="Z41" s="620">
        <v>6</v>
      </c>
      <c r="AA41" s="610">
        <v>56.1</v>
      </c>
      <c r="AB41" s="251">
        <v>41.55</v>
      </c>
      <c r="AC41" s="259">
        <v>328.5</v>
      </c>
      <c r="AD41" s="126" t="s">
        <v>284</v>
      </c>
      <c r="AE41" s="126" t="s">
        <v>287</v>
      </c>
      <c r="AF41" s="127" t="s">
        <v>287</v>
      </c>
      <c r="AG41" s="126" t="s">
        <v>284</v>
      </c>
      <c r="AH41" s="126" t="s">
        <v>287</v>
      </c>
      <c r="AI41" s="129" t="s">
        <v>287</v>
      </c>
      <c r="AJ41" s="650" t="s">
        <v>2648</v>
      </c>
      <c r="AK41" s="261" t="s">
        <v>2648</v>
      </c>
      <c r="AL41" s="261" t="s">
        <v>2648</v>
      </c>
      <c r="AM41" s="263"/>
    </row>
    <row r="42" spans="1:39" ht="13.5" customHeight="1">
      <c r="A42" s="483" t="s">
        <v>2547</v>
      </c>
      <c r="B42" s="103">
        <v>83.2</v>
      </c>
      <c r="C42" s="251">
        <v>240</v>
      </c>
      <c r="D42" s="251">
        <v>240</v>
      </c>
      <c r="E42" s="251">
        <v>10</v>
      </c>
      <c r="F42" s="251">
        <v>17</v>
      </c>
      <c r="G42" s="257">
        <v>21</v>
      </c>
      <c r="H42" s="668">
        <v>106</v>
      </c>
      <c r="I42" s="251">
        <v>206</v>
      </c>
      <c r="J42" s="251">
        <v>164</v>
      </c>
      <c r="K42" s="251" t="s">
        <v>2698</v>
      </c>
      <c r="L42" s="251">
        <v>108</v>
      </c>
      <c r="M42" s="257">
        <v>138</v>
      </c>
      <c r="N42" s="609">
        <v>1.384</v>
      </c>
      <c r="O42" s="251">
        <v>16.63</v>
      </c>
      <c r="P42" s="258" t="s">
        <v>2547</v>
      </c>
      <c r="Q42" s="103">
        <v>83.2</v>
      </c>
      <c r="R42" s="251">
        <v>11260</v>
      </c>
      <c r="S42" s="251">
        <v>938.3</v>
      </c>
      <c r="T42" s="251">
        <v>1053</v>
      </c>
      <c r="U42" s="610">
        <v>10.31</v>
      </c>
      <c r="V42" s="257">
        <v>33.23</v>
      </c>
      <c r="W42" s="251">
        <v>3923</v>
      </c>
      <c r="X42" s="251">
        <v>326.9</v>
      </c>
      <c r="Y42" s="251">
        <v>498.4</v>
      </c>
      <c r="Z42" s="613">
        <v>6.08</v>
      </c>
      <c r="AA42" s="610">
        <v>68.6</v>
      </c>
      <c r="AB42" s="251">
        <v>102.7</v>
      </c>
      <c r="AC42" s="259">
        <v>486.9</v>
      </c>
      <c r="AD42" s="126" t="s">
        <v>284</v>
      </c>
      <c r="AE42" s="126" t="s">
        <v>284</v>
      </c>
      <c r="AF42" s="127" t="s">
        <v>284</v>
      </c>
      <c r="AG42" s="126" t="s">
        <v>284</v>
      </c>
      <c r="AH42" s="126" t="s">
        <v>284</v>
      </c>
      <c r="AI42" s="129" t="s">
        <v>284</v>
      </c>
      <c r="AJ42" s="650" t="s">
        <v>2648</v>
      </c>
      <c r="AK42" s="261" t="s">
        <v>2648</v>
      </c>
      <c r="AL42" s="261" t="s">
        <v>2648</v>
      </c>
      <c r="AM42" s="263"/>
    </row>
    <row r="43" spans="1:39" ht="13.5" customHeight="1">
      <c r="A43" s="483" t="s">
        <v>2548</v>
      </c>
      <c r="B43" s="103">
        <v>157</v>
      </c>
      <c r="C43" s="251">
        <v>270</v>
      </c>
      <c r="D43" s="251">
        <v>248</v>
      </c>
      <c r="E43" s="251">
        <v>18</v>
      </c>
      <c r="F43" s="251">
        <v>32</v>
      </c>
      <c r="G43" s="257">
        <v>21</v>
      </c>
      <c r="H43" s="668">
        <v>199.6</v>
      </c>
      <c r="I43" s="251">
        <v>206</v>
      </c>
      <c r="J43" s="251">
        <v>164</v>
      </c>
      <c r="K43" s="251" t="s">
        <v>2698</v>
      </c>
      <c r="L43" s="251">
        <v>116</v>
      </c>
      <c r="M43" s="257">
        <v>146</v>
      </c>
      <c r="N43" s="609">
        <v>1.46</v>
      </c>
      <c r="O43" s="251">
        <v>9.318</v>
      </c>
      <c r="P43" s="258" t="s">
        <v>2548</v>
      </c>
      <c r="Q43" s="103">
        <v>157</v>
      </c>
      <c r="R43" s="251">
        <v>24290</v>
      </c>
      <c r="S43" s="251">
        <v>1799</v>
      </c>
      <c r="T43" s="251">
        <v>2117</v>
      </c>
      <c r="U43" s="610">
        <v>11.03</v>
      </c>
      <c r="V43" s="257">
        <v>60.07</v>
      </c>
      <c r="W43" s="251">
        <v>8153</v>
      </c>
      <c r="X43" s="251">
        <v>657.5</v>
      </c>
      <c r="Y43" s="251">
        <v>1006</v>
      </c>
      <c r="Z43" s="613">
        <v>6.39</v>
      </c>
      <c r="AA43" s="251">
        <v>106.6</v>
      </c>
      <c r="AB43" s="251">
        <v>627.9</v>
      </c>
      <c r="AC43" s="259">
        <v>1152</v>
      </c>
      <c r="AD43" s="126">
        <v>1</v>
      </c>
      <c r="AE43" s="126">
        <v>1</v>
      </c>
      <c r="AF43" s="127" t="s">
        <v>627</v>
      </c>
      <c r="AG43" s="126">
        <v>1</v>
      </c>
      <c r="AH43" s="126">
        <v>1</v>
      </c>
      <c r="AI43" s="129" t="s">
        <v>627</v>
      </c>
      <c r="AJ43" s="650" t="s">
        <v>2648</v>
      </c>
      <c r="AK43" s="261" t="s">
        <v>2648</v>
      </c>
      <c r="AL43" s="261" t="s">
        <v>2648</v>
      </c>
      <c r="AM43" s="263"/>
    </row>
    <row r="44" spans="1:39" ht="13.5" customHeight="1">
      <c r="A44" s="481" t="s">
        <v>38</v>
      </c>
      <c r="B44" s="87">
        <v>54.1</v>
      </c>
      <c r="C44" s="126">
        <v>244</v>
      </c>
      <c r="D44" s="126">
        <v>260</v>
      </c>
      <c r="E44" s="126">
        <v>6.5</v>
      </c>
      <c r="F44" s="126">
        <v>9.5</v>
      </c>
      <c r="G44" s="127">
        <v>24</v>
      </c>
      <c r="H44" s="653">
        <v>69</v>
      </c>
      <c r="I44" s="126">
        <v>225</v>
      </c>
      <c r="J44" s="126">
        <v>177</v>
      </c>
      <c r="K44" s="126" t="s">
        <v>2698</v>
      </c>
      <c r="L44" s="126">
        <v>110</v>
      </c>
      <c r="M44" s="127">
        <v>158</v>
      </c>
      <c r="N44" s="665">
        <v>1.474</v>
      </c>
      <c r="O44" s="126">
        <v>27.22</v>
      </c>
      <c r="P44" s="128" t="s">
        <v>2168</v>
      </c>
      <c r="Q44" s="87">
        <v>54.1</v>
      </c>
      <c r="R44" s="126">
        <v>7981</v>
      </c>
      <c r="S44" s="126">
        <v>654.1</v>
      </c>
      <c r="T44" s="126">
        <v>714.5</v>
      </c>
      <c r="U44" s="619">
        <v>10.76</v>
      </c>
      <c r="V44" s="127">
        <v>24.75</v>
      </c>
      <c r="W44" s="126">
        <v>2788</v>
      </c>
      <c r="X44" s="126">
        <v>214.5</v>
      </c>
      <c r="Y44" s="126">
        <v>327.7</v>
      </c>
      <c r="Z44" s="620">
        <v>6.36</v>
      </c>
      <c r="AA44" s="251">
        <v>53.62</v>
      </c>
      <c r="AB44" s="251">
        <v>30.31</v>
      </c>
      <c r="AC44" s="259">
        <v>382.6</v>
      </c>
      <c r="AD44" s="126">
        <v>3</v>
      </c>
      <c r="AE44" s="126">
        <v>4</v>
      </c>
      <c r="AF44" s="127">
        <v>4</v>
      </c>
      <c r="AG44" s="126">
        <v>3</v>
      </c>
      <c r="AH44" s="126">
        <v>4</v>
      </c>
      <c r="AI44" s="129">
        <v>4</v>
      </c>
      <c r="AJ44" s="650" t="s">
        <v>2648</v>
      </c>
      <c r="AK44" s="261" t="s">
        <v>2648</v>
      </c>
      <c r="AL44" s="261" t="s">
        <v>2648</v>
      </c>
      <c r="AM44" s="263"/>
    </row>
    <row r="45" spans="1:39" ht="13.5" customHeight="1">
      <c r="A45" s="483" t="s">
        <v>2169</v>
      </c>
      <c r="B45" s="87">
        <v>68.2</v>
      </c>
      <c r="C45" s="126">
        <v>250</v>
      </c>
      <c r="D45" s="126">
        <v>260</v>
      </c>
      <c r="E45" s="126">
        <v>7.5</v>
      </c>
      <c r="F45" s="126">
        <v>12.5</v>
      </c>
      <c r="G45" s="127">
        <v>24</v>
      </c>
      <c r="H45" s="653">
        <v>86.8</v>
      </c>
      <c r="I45" s="126">
        <v>225</v>
      </c>
      <c r="J45" s="126">
        <v>177</v>
      </c>
      <c r="K45" s="126" t="s">
        <v>2698</v>
      </c>
      <c r="L45" s="126">
        <v>110</v>
      </c>
      <c r="M45" s="127">
        <v>158</v>
      </c>
      <c r="N45" s="665">
        <v>1.484</v>
      </c>
      <c r="O45" s="126">
        <v>21.77</v>
      </c>
      <c r="P45" s="128" t="s">
        <v>2169</v>
      </c>
      <c r="Q45" s="87">
        <v>68.2</v>
      </c>
      <c r="R45" s="126">
        <v>10450</v>
      </c>
      <c r="S45" s="126">
        <v>836.4</v>
      </c>
      <c r="T45" s="126">
        <v>919.8</v>
      </c>
      <c r="U45" s="619">
        <v>10.97</v>
      </c>
      <c r="V45" s="127">
        <v>28.76</v>
      </c>
      <c r="W45" s="126">
        <v>3668</v>
      </c>
      <c r="X45" s="126">
        <v>282.1</v>
      </c>
      <c r="Y45" s="126">
        <v>430.2</v>
      </c>
      <c r="Z45" s="620">
        <v>6.5</v>
      </c>
      <c r="AA45" s="251">
        <v>60.62</v>
      </c>
      <c r="AB45" s="251">
        <v>52.37</v>
      </c>
      <c r="AC45" s="259">
        <v>516.4</v>
      </c>
      <c r="AD45" s="126">
        <v>2</v>
      </c>
      <c r="AE45" s="126">
        <v>3</v>
      </c>
      <c r="AF45" s="127">
        <v>3</v>
      </c>
      <c r="AG45" s="126">
        <v>2</v>
      </c>
      <c r="AH45" s="126">
        <v>3</v>
      </c>
      <c r="AI45" s="129">
        <v>3</v>
      </c>
      <c r="AJ45" s="261" t="s">
        <v>2648</v>
      </c>
      <c r="AK45" s="261" t="s">
        <v>1013</v>
      </c>
      <c r="AL45" s="261" t="s">
        <v>1013</v>
      </c>
      <c r="AM45" s="263"/>
    </row>
    <row r="46" spans="1:39" ht="13.5" customHeight="1">
      <c r="A46" s="483" t="s">
        <v>2170</v>
      </c>
      <c r="B46" s="87">
        <v>93</v>
      </c>
      <c r="C46" s="126">
        <v>260</v>
      </c>
      <c r="D46" s="126">
        <v>260</v>
      </c>
      <c r="E46" s="126">
        <v>10</v>
      </c>
      <c r="F46" s="126">
        <v>17.5</v>
      </c>
      <c r="G46" s="127">
        <v>24</v>
      </c>
      <c r="H46" s="653">
        <v>118.4</v>
      </c>
      <c r="I46" s="126">
        <v>225</v>
      </c>
      <c r="J46" s="126">
        <v>177</v>
      </c>
      <c r="K46" s="126" t="s">
        <v>2698</v>
      </c>
      <c r="L46" s="126">
        <v>114</v>
      </c>
      <c r="M46" s="127">
        <v>158</v>
      </c>
      <c r="N46" s="665">
        <v>1.499</v>
      </c>
      <c r="O46" s="126">
        <v>16.12</v>
      </c>
      <c r="P46" s="128" t="s">
        <v>2170</v>
      </c>
      <c r="Q46" s="87">
        <v>93</v>
      </c>
      <c r="R46" s="126">
        <v>14920</v>
      </c>
      <c r="S46" s="126">
        <v>1148</v>
      </c>
      <c r="T46" s="126">
        <v>1283</v>
      </c>
      <c r="U46" s="619">
        <v>11.22</v>
      </c>
      <c r="V46" s="127">
        <v>37.59</v>
      </c>
      <c r="W46" s="126">
        <v>5135</v>
      </c>
      <c r="X46" s="617">
        <v>395</v>
      </c>
      <c r="Y46" s="126">
        <v>602.2</v>
      </c>
      <c r="Z46" s="620">
        <v>6.58</v>
      </c>
      <c r="AA46" s="251">
        <v>73.12</v>
      </c>
      <c r="AB46" s="251">
        <v>123.8</v>
      </c>
      <c r="AC46" s="259">
        <v>753.7</v>
      </c>
      <c r="AD46" s="126">
        <v>1</v>
      </c>
      <c r="AE46" s="126">
        <v>1</v>
      </c>
      <c r="AF46" s="127">
        <v>2</v>
      </c>
      <c r="AG46" s="126">
        <v>1</v>
      </c>
      <c r="AH46" s="126">
        <v>1</v>
      </c>
      <c r="AI46" s="129">
        <v>2</v>
      </c>
      <c r="AJ46" s="261" t="s">
        <v>2648</v>
      </c>
      <c r="AK46" s="261" t="s">
        <v>1013</v>
      </c>
      <c r="AL46" s="261" t="s">
        <v>1013</v>
      </c>
      <c r="AM46" s="263"/>
    </row>
    <row r="47" spans="1:39" ht="13.5" customHeight="1">
      <c r="A47" s="483" t="s">
        <v>2171</v>
      </c>
      <c r="B47" s="87">
        <v>172</v>
      </c>
      <c r="C47" s="126">
        <v>290</v>
      </c>
      <c r="D47" s="126">
        <v>268</v>
      </c>
      <c r="E47" s="126">
        <v>18</v>
      </c>
      <c r="F47" s="126">
        <v>32.5</v>
      </c>
      <c r="G47" s="127">
        <v>24</v>
      </c>
      <c r="H47" s="653">
        <v>219.6</v>
      </c>
      <c r="I47" s="126">
        <v>225</v>
      </c>
      <c r="J47" s="126">
        <v>177</v>
      </c>
      <c r="K47" s="126" t="s">
        <v>2698</v>
      </c>
      <c r="L47" s="126">
        <v>122</v>
      </c>
      <c r="M47" s="127">
        <v>166</v>
      </c>
      <c r="N47" s="665">
        <v>1.575</v>
      </c>
      <c r="O47" s="126">
        <v>9.133</v>
      </c>
      <c r="P47" s="128" t="s">
        <v>2171</v>
      </c>
      <c r="Q47" s="87">
        <v>172</v>
      </c>
      <c r="R47" s="126">
        <v>31310</v>
      </c>
      <c r="S47" s="126">
        <v>2159</v>
      </c>
      <c r="T47" s="126">
        <v>2524</v>
      </c>
      <c r="U47" s="619">
        <v>11.94</v>
      </c>
      <c r="V47" s="127">
        <v>66.89</v>
      </c>
      <c r="W47" s="126">
        <v>10450</v>
      </c>
      <c r="X47" s="126">
        <v>779.7</v>
      </c>
      <c r="Y47" s="126">
        <v>1192</v>
      </c>
      <c r="Z47" s="620">
        <v>6.9</v>
      </c>
      <c r="AA47" s="251">
        <v>111.1</v>
      </c>
      <c r="AB47" s="612">
        <v>719</v>
      </c>
      <c r="AC47" s="259">
        <v>1728</v>
      </c>
      <c r="AD47" s="126">
        <v>1</v>
      </c>
      <c r="AE47" s="126">
        <v>1</v>
      </c>
      <c r="AF47" s="127">
        <v>1</v>
      </c>
      <c r="AG47" s="126">
        <v>1</v>
      </c>
      <c r="AH47" s="126">
        <v>1</v>
      </c>
      <c r="AI47" s="129">
        <v>1</v>
      </c>
      <c r="AJ47" s="261" t="s">
        <v>2648</v>
      </c>
      <c r="AK47" s="261" t="s">
        <v>1013</v>
      </c>
      <c r="AL47" s="261" t="s">
        <v>1013</v>
      </c>
      <c r="AM47" s="263"/>
    </row>
    <row r="48" spans="1:39" ht="13.5" customHeight="1">
      <c r="A48" s="483" t="s">
        <v>39</v>
      </c>
      <c r="B48" s="103">
        <v>61.2</v>
      </c>
      <c r="C48" s="251">
        <v>264</v>
      </c>
      <c r="D48" s="251">
        <v>280</v>
      </c>
      <c r="E48" s="251">
        <v>7</v>
      </c>
      <c r="F48" s="251">
        <v>10</v>
      </c>
      <c r="G48" s="257">
        <v>24</v>
      </c>
      <c r="H48" s="668">
        <v>78</v>
      </c>
      <c r="I48" s="251">
        <v>244</v>
      </c>
      <c r="J48" s="251">
        <v>196</v>
      </c>
      <c r="K48" s="251" t="s">
        <v>2698</v>
      </c>
      <c r="L48" s="251">
        <v>110</v>
      </c>
      <c r="M48" s="257">
        <v>178</v>
      </c>
      <c r="N48" s="609">
        <v>1.593</v>
      </c>
      <c r="O48" s="251">
        <v>26.01</v>
      </c>
      <c r="P48" s="258" t="s">
        <v>2172</v>
      </c>
      <c r="Q48" s="103">
        <v>61.2</v>
      </c>
      <c r="R48" s="251">
        <v>10560</v>
      </c>
      <c r="S48" s="251">
        <v>799.8</v>
      </c>
      <c r="T48" s="251">
        <v>873.1</v>
      </c>
      <c r="U48" s="610">
        <v>11.63</v>
      </c>
      <c r="V48" s="257">
        <v>27.52</v>
      </c>
      <c r="W48" s="251">
        <v>3664</v>
      </c>
      <c r="X48" s="251">
        <v>261.7</v>
      </c>
      <c r="Y48" s="251">
        <v>399.4</v>
      </c>
      <c r="Z48" s="613">
        <v>6.85</v>
      </c>
      <c r="AA48" s="251">
        <v>55.12</v>
      </c>
      <c r="AB48" s="251">
        <v>36.22</v>
      </c>
      <c r="AC48" s="259">
        <v>590.1</v>
      </c>
      <c r="AD48" s="126">
        <v>3</v>
      </c>
      <c r="AE48" s="126">
        <v>4</v>
      </c>
      <c r="AF48" s="127">
        <v>4</v>
      </c>
      <c r="AG48" s="126">
        <v>3</v>
      </c>
      <c r="AH48" s="126">
        <v>4</v>
      </c>
      <c r="AI48" s="129">
        <v>4</v>
      </c>
      <c r="AJ48" s="261" t="s">
        <v>2648</v>
      </c>
      <c r="AK48" s="261" t="s">
        <v>2648</v>
      </c>
      <c r="AL48" s="261" t="s">
        <v>2648</v>
      </c>
      <c r="AM48" s="263"/>
    </row>
    <row r="49" spans="1:39" ht="13.5" customHeight="1">
      <c r="A49" s="483" t="s">
        <v>1993</v>
      </c>
      <c r="B49" s="103">
        <v>76.4</v>
      </c>
      <c r="C49" s="251">
        <v>270</v>
      </c>
      <c r="D49" s="251">
        <v>280</v>
      </c>
      <c r="E49" s="251">
        <v>8</v>
      </c>
      <c r="F49" s="251">
        <v>13</v>
      </c>
      <c r="G49" s="257">
        <v>24</v>
      </c>
      <c r="H49" s="668">
        <v>97.3</v>
      </c>
      <c r="I49" s="251">
        <v>244</v>
      </c>
      <c r="J49" s="251">
        <v>196</v>
      </c>
      <c r="K49" s="251" t="s">
        <v>2698</v>
      </c>
      <c r="L49" s="251">
        <v>112</v>
      </c>
      <c r="M49" s="257">
        <v>178</v>
      </c>
      <c r="N49" s="609">
        <v>1.603</v>
      </c>
      <c r="O49" s="251">
        <v>20.99</v>
      </c>
      <c r="P49" s="258" t="s">
        <v>1993</v>
      </c>
      <c r="Q49" s="103">
        <v>76.4</v>
      </c>
      <c r="R49" s="251">
        <v>13670</v>
      </c>
      <c r="S49" s="251">
        <v>1013</v>
      </c>
      <c r="T49" s="251">
        <v>1112</v>
      </c>
      <c r="U49" s="610">
        <v>11.86</v>
      </c>
      <c r="V49" s="257">
        <v>31.74</v>
      </c>
      <c r="W49" s="251">
        <v>4763</v>
      </c>
      <c r="X49" s="251">
        <v>340.2</v>
      </c>
      <c r="Y49" s="251">
        <v>518.1</v>
      </c>
      <c r="Z49" s="613">
        <v>7</v>
      </c>
      <c r="AA49" s="251">
        <v>62.12</v>
      </c>
      <c r="AB49" s="610">
        <v>62.1</v>
      </c>
      <c r="AC49" s="259">
        <v>785.4</v>
      </c>
      <c r="AD49" s="126">
        <v>2</v>
      </c>
      <c r="AE49" s="126">
        <v>3</v>
      </c>
      <c r="AF49" s="127">
        <v>4</v>
      </c>
      <c r="AG49" s="126">
        <v>2</v>
      </c>
      <c r="AH49" s="126">
        <v>3</v>
      </c>
      <c r="AI49" s="129">
        <v>4</v>
      </c>
      <c r="AJ49" s="261" t="s">
        <v>2648</v>
      </c>
      <c r="AK49" s="261" t="s">
        <v>1013</v>
      </c>
      <c r="AL49" s="261" t="s">
        <v>1013</v>
      </c>
      <c r="AM49" s="263"/>
    </row>
    <row r="50" spans="1:39" ht="13.5" customHeight="1">
      <c r="A50" s="483" t="s">
        <v>1994</v>
      </c>
      <c r="B50" s="103">
        <v>103</v>
      </c>
      <c r="C50" s="251">
        <v>280</v>
      </c>
      <c r="D50" s="251">
        <v>280</v>
      </c>
      <c r="E50" s="251">
        <v>10.5</v>
      </c>
      <c r="F50" s="251">
        <v>18</v>
      </c>
      <c r="G50" s="257">
        <v>24</v>
      </c>
      <c r="H50" s="668">
        <v>131.4</v>
      </c>
      <c r="I50" s="251">
        <v>244</v>
      </c>
      <c r="J50" s="251">
        <v>196</v>
      </c>
      <c r="K50" s="251" t="s">
        <v>2698</v>
      </c>
      <c r="L50" s="251">
        <v>114</v>
      </c>
      <c r="M50" s="257">
        <v>178</v>
      </c>
      <c r="N50" s="609">
        <v>1.618</v>
      </c>
      <c r="O50" s="251">
        <v>15.69</v>
      </c>
      <c r="P50" s="258" t="s">
        <v>1994</v>
      </c>
      <c r="Q50" s="103">
        <v>103</v>
      </c>
      <c r="R50" s="251">
        <v>19270</v>
      </c>
      <c r="S50" s="251">
        <v>1376</v>
      </c>
      <c r="T50" s="251">
        <v>1534</v>
      </c>
      <c r="U50" s="610">
        <v>12.11</v>
      </c>
      <c r="V50" s="257">
        <v>41.09</v>
      </c>
      <c r="W50" s="251">
        <v>6595</v>
      </c>
      <c r="X50" s="612">
        <v>471</v>
      </c>
      <c r="Y50" s="251">
        <v>717.6</v>
      </c>
      <c r="Z50" s="613">
        <v>7.09</v>
      </c>
      <c r="AA50" s="251">
        <v>74.62</v>
      </c>
      <c r="AB50" s="251">
        <v>143.7</v>
      </c>
      <c r="AC50" s="259">
        <v>1130</v>
      </c>
      <c r="AD50" s="126">
        <v>1</v>
      </c>
      <c r="AE50" s="126">
        <v>1</v>
      </c>
      <c r="AF50" s="127">
        <v>2</v>
      </c>
      <c r="AG50" s="126">
        <v>1</v>
      </c>
      <c r="AH50" s="126">
        <v>1</v>
      </c>
      <c r="AI50" s="129">
        <v>2</v>
      </c>
      <c r="AJ50" s="261" t="s">
        <v>2648</v>
      </c>
      <c r="AK50" s="261" t="s">
        <v>1013</v>
      </c>
      <c r="AL50" s="261" t="s">
        <v>1013</v>
      </c>
      <c r="AM50" s="263"/>
    </row>
    <row r="51" spans="1:39" ht="13.5" customHeight="1">
      <c r="A51" s="483" t="s">
        <v>1995</v>
      </c>
      <c r="B51" s="103">
        <v>189</v>
      </c>
      <c r="C51" s="251">
        <v>310</v>
      </c>
      <c r="D51" s="251">
        <v>288</v>
      </c>
      <c r="E51" s="251">
        <v>18.5</v>
      </c>
      <c r="F51" s="251">
        <v>33</v>
      </c>
      <c r="G51" s="257">
        <v>24</v>
      </c>
      <c r="H51" s="668">
        <v>240.2</v>
      </c>
      <c r="I51" s="251">
        <v>244</v>
      </c>
      <c r="J51" s="251">
        <v>196</v>
      </c>
      <c r="K51" s="251" t="s">
        <v>2698</v>
      </c>
      <c r="L51" s="251">
        <v>122</v>
      </c>
      <c r="M51" s="257">
        <v>186</v>
      </c>
      <c r="N51" s="609">
        <v>1.694</v>
      </c>
      <c r="O51" s="251">
        <v>8.984</v>
      </c>
      <c r="P51" s="258" t="s">
        <v>1995</v>
      </c>
      <c r="Q51" s="103">
        <v>189</v>
      </c>
      <c r="R51" s="251">
        <v>39550</v>
      </c>
      <c r="S51" s="251">
        <v>2551</v>
      </c>
      <c r="T51" s="251">
        <v>2966</v>
      </c>
      <c r="U51" s="610">
        <v>12.83</v>
      </c>
      <c r="V51" s="257">
        <v>72.03</v>
      </c>
      <c r="W51" s="251">
        <v>13160</v>
      </c>
      <c r="X51" s="251">
        <v>914.1</v>
      </c>
      <c r="Y51" s="251">
        <v>1397</v>
      </c>
      <c r="Z51" s="613">
        <v>7.4</v>
      </c>
      <c r="AA51" s="251">
        <v>112.6</v>
      </c>
      <c r="AB51" s="251">
        <v>807.3</v>
      </c>
      <c r="AC51" s="259">
        <v>2520</v>
      </c>
      <c r="AD51" s="126">
        <v>1</v>
      </c>
      <c r="AE51" s="126">
        <v>1</v>
      </c>
      <c r="AF51" s="127">
        <v>1</v>
      </c>
      <c r="AG51" s="126">
        <v>1</v>
      </c>
      <c r="AH51" s="126">
        <v>1</v>
      </c>
      <c r="AI51" s="129">
        <v>1</v>
      </c>
      <c r="AJ51" s="261" t="s">
        <v>2648</v>
      </c>
      <c r="AK51" s="261" t="s">
        <v>1013</v>
      </c>
      <c r="AL51" s="261" t="s">
        <v>1013</v>
      </c>
      <c r="AM51" s="263"/>
    </row>
    <row r="52" spans="1:39" ht="13.5" customHeight="1">
      <c r="A52" s="483" t="s">
        <v>40</v>
      </c>
      <c r="B52" s="103">
        <v>69.8</v>
      </c>
      <c r="C52" s="251">
        <v>283</v>
      </c>
      <c r="D52" s="251">
        <v>300</v>
      </c>
      <c r="E52" s="251">
        <v>7.5</v>
      </c>
      <c r="F52" s="251">
        <v>10.5</v>
      </c>
      <c r="G52" s="257">
        <v>27</v>
      </c>
      <c r="H52" s="668">
        <v>88.9</v>
      </c>
      <c r="I52" s="251">
        <v>262</v>
      </c>
      <c r="J52" s="251">
        <v>208</v>
      </c>
      <c r="K52" s="251" t="s">
        <v>2698</v>
      </c>
      <c r="L52" s="251">
        <v>116</v>
      </c>
      <c r="M52" s="257">
        <v>198</v>
      </c>
      <c r="N52" s="609">
        <v>1.705</v>
      </c>
      <c r="O52" s="251">
        <v>24.42</v>
      </c>
      <c r="P52" s="258" t="s">
        <v>1996</v>
      </c>
      <c r="Q52" s="103">
        <v>69.8</v>
      </c>
      <c r="R52" s="251">
        <v>13800</v>
      </c>
      <c r="S52" s="251">
        <v>975.6</v>
      </c>
      <c r="T52" s="251">
        <v>1065</v>
      </c>
      <c r="U52" s="610">
        <v>12.46</v>
      </c>
      <c r="V52" s="257">
        <v>32.37</v>
      </c>
      <c r="W52" s="251">
        <v>4734</v>
      </c>
      <c r="X52" s="251">
        <v>315.6</v>
      </c>
      <c r="Y52" s="251">
        <v>482.3</v>
      </c>
      <c r="Z52" s="613">
        <v>7.3</v>
      </c>
      <c r="AA52" s="251">
        <v>60.13</v>
      </c>
      <c r="AB52" s="251">
        <v>49.35</v>
      </c>
      <c r="AC52" s="259">
        <v>877.2</v>
      </c>
      <c r="AD52" s="126">
        <v>3</v>
      </c>
      <c r="AE52" s="126">
        <v>4</v>
      </c>
      <c r="AF52" s="127">
        <v>4</v>
      </c>
      <c r="AG52" s="126">
        <v>3</v>
      </c>
      <c r="AH52" s="126">
        <v>4</v>
      </c>
      <c r="AI52" s="129">
        <v>4</v>
      </c>
      <c r="AJ52" s="261" t="s">
        <v>2648</v>
      </c>
      <c r="AK52" s="261" t="s">
        <v>2648</v>
      </c>
      <c r="AL52" s="261" t="s">
        <v>2648</v>
      </c>
      <c r="AM52" s="263"/>
    </row>
    <row r="53" spans="1:39" ht="13.5" customHeight="1">
      <c r="A53" s="483" t="s">
        <v>1997</v>
      </c>
      <c r="B53" s="103">
        <v>88.3</v>
      </c>
      <c r="C53" s="251">
        <v>290</v>
      </c>
      <c r="D53" s="251">
        <v>300</v>
      </c>
      <c r="E53" s="251">
        <v>8.5</v>
      </c>
      <c r="F53" s="251">
        <v>14</v>
      </c>
      <c r="G53" s="257">
        <v>27</v>
      </c>
      <c r="H53" s="668">
        <v>112.5</v>
      </c>
      <c r="I53" s="251">
        <v>262</v>
      </c>
      <c r="J53" s="251">
        <v>208</v>
      </c>
      <c r="K53" s="251" t="s">
        <v>2698</v>
      </c>
      <c r="L53" s="251">
        <v>118</v>
      </c>
      <c r="M53" s="257">
        <v>198</v>
      </c>
      <c r="N53" s="609">
        <v>1.717</v>
      </c>
      <c r="O53" s="251">
        <v>19.43</v>
      </c>
      <c r="P53" s="258" t="s">
        <v>1997</v>
      </c>
      <c r="Q53" s="103">
        <v>88.3</v>
      </c>
      <c r="R53" s="251">
        <v>18260</v>
      </c>
      <c r="S53" s="251">
        <v>1260</v>
      </c>
      <c r="T53" s="251">
        <v>1383</v>
      </c>
      <c r="U53" s="610">
        <v>12.74</v>
      </c>
      <c r="V53" s="257">
        <v>37.28</v>
      </c>
      <c r="W53" s="251">
        <v>6310</v>
      </c>
      <c r="X53" s="251">
        <v>420.6</v>
      </c>
      <c r="Y53" s="251">
        <v>641.2</v>
      </c>
      <c r="Z53" s="613">
        <v>7.49</v>
      </c>
      <c r="AA53" s="251">
        <v>68.13</v>
      </c>
      <c r="AB53" s="251">
        <v>85.17</v>
      </c>
      <c r="AC53" s="259">
        <v>1200</v>
      </c>
      <c r="AD53" s="126">
        <v>2</v>
      </c>
      <c r="AE53" s="126">
        <v>3</v>
      </c>
      <c r="AF53" s="127">
        <v>3</v>
      </c>
      <c r="AG53" s="126">
        <v>2</v>
      </c>
      <c r="AH53" s="126">
        <v>3</v>
      </c>
      <c r="AI53" s="129">
        <v>3</v>
      </c>
      <c r="AJ53" s="261" t="s">
        <v>2648</v>
      </c>
      <c r="AK53" s="261" t="s">
        <v>1013</v>
      </c>
      <c r="AL53" s="261" t="s">
        <v>1013</v>
      </c>
      <c r="AM53" s="263"/>
    </row>
    <row r="54" spans="1:39" ht="13.5" customHeight="1">
      <c r="A54" s="483" t="s">
        <v>1998</v>
      </c>
      <c r="B54" s="103">
        <v>117</v>
      </c>
      <c r="C54" s="251">
        <v>300</v>
      </c>
      <c r="D54" s="251">
        <v>300</v>
      </c>
      <c r="E54" s="251">
        <v>11</v>
      </c>
      <c r="F54" s="251">
        <v>19</v>
      </c>
      <c r="G54" s="257">
        <v>27</v>
      </c>
      <c r="H54" s="668">
        <v>149.1</v>
      </c>
      <c r="I54" s="251">
        <v>262</v>
      </c>
      <c r="J54" s="251">
        <v>208</v>
      </c>
      <c r="K54" s="251" t="s">
        <v>2698</v>
      </c>
      <c r="L54" s="251">
        <v>120</v>
      </c>
      <c r="M54" s="257">
        <v>198</v>
      </c>
      <c r="N54" s="609">
        <v>1.732</v>
      </c>
      <c r="O54" s="610">
        <v>14.8</v>
      </c>
      <c r="P54" s="258" t="s">
        <v>1998</v>
      </c>
      <c r="Q54" s="103">
        <v>117</v>
      </c>
      <c r="R54" s="251">
        <v>25170</v>
      </c>
      <c r="S54" s="251">
        <v>1678</v>
      </c>
      <c r="T54" s="251">
        <v>1869</v>
      </c>
      <c r="U54" s="610">
        <v>12.99</v>
      </c>
      <c r="V54" s="257">
        <v>47.43</v>
      </c>
      <c r="W54" s="251">
        <v>8563</v>
      </c>
      <c r="X54" s="251">
        <v>570.9</v>
      </c>
      <c r="Y54" s="251">
        <v>870.1</v>
      </c>
      <c r="Z54" s="613">
        <v>7.58</v>
      </c>
      <c r="AA54" s="251">
        <v>80.63</v>
      </c>
      <c r="AB54" s="612">
        <v>185</v>
      </c>
      <c r="AC54" s="259">
        <v>1688</v>
      </c>
      <c r="AD54" s="126">
        <v>1</v>
      </c>
      <c r="AE54" s="126">
        <v>1</v>
      </c>
      <c r="AF54" s="127">
        <v>3</v>
      </c>
      <c r="AG54" s="126">
        <v>1</v>
      </c>
      <c r="AH54" s="126">
        <v>1</v>
      </c>
      <c r="AI54" s="129">
        <v>3</v>
      </c>
      <c r="AJ54" s="261" t="s">
        <v>2648</v>
      </c>
      <c r="AK54" s="261" t="s">
        <v>1013</v>
      </c>
      <c r="AL54" s="261" t="s">
        <v>1013</v>
      </c>
      <c r="AM54" s="263"/>
    </row>
    <row r="55" spans="1:39" ht="13.5" customHeight="1">
      <c r="A55" s="483" t="s">
        <v>1999</v>
      </c>
      <c r="B55" s="103">
        <v>238</v>
      </c>
      <c r="C55" s="251">
        <v>340</v>
      </c>
      <c r="D55" s="251">
        <v>310</v>
      </c>
      <c r="E55" s="251">
        <v>21</v>
      </c>
      <c r="F55" s="251">
        <v>39</v>
      </c>
      <c r="G55" s="257">
        <v>27</v>
      </c>
      <c r="H55" s="668">
        <v>303.1</v>
      </c>
      <c r="I55" s="251">
        <v>262</v>
      </c>
      <c r="J55" s="251">
        <v>208</v>
      </c>
      <c r="K55" s="251" t="s">
        <v>2698</v>
      </c>
      <c r="L55" s="251">
        <v>132</v>
      </c>
      <c r="M55" s="257">
        <v>208</v>
      </c>
      <c r="N55" s="609">
        <v>1.832</v>
      </c>
      <c r="O55" s="251">
        <v>7.699</v>
      </c>
      <c r="P55" s="258" t="s">
        <v>1999</v>
      </c>
      <c r="Q55" s="103">
        <v>238</v>
      </c>
      <c r="R55" s="251">
        <v>59200</v>
      </c>
      <c r="S55" s="251">
        <v>3482</v>
      </c>
      <c r="T55" s="251">
        <v>4078</v>
      </c>
      <c r="U55" s="610">
        <v>13.98</v>
      </c>
      <c r="V55" s="257">
        <v>90.53</v>
      </c>
      <c r="W55" s="251">
        <v>19400</v>
      </c>
      <c r="X55" s="251">
        <v>1252</v>
      </c>
      <c r="Y55" s="251">
        <v>1913</v>
      </c>
      <c r="Z55" s="613">
        <v>8</v>
      </c>
      <c r="AA55" s="251">
        <v>130.6</v>
      </c>
      <c r="AB55" s="251">
        <v>1408</v>
      </c>
      <c r="AC55" s="259">
        <v>4386</v>
      </c>
      <c r="AD55" s="126">
        <v>1</v>
      </c>
      <c r="AE55" s="126">
        <v>1</v>
      </c>
      <c r="AF55" s="127">
        <v>1</v>
      </c>
      <c r="AG55" s="126">
        <v>1</v>
      </c>
      <c r="AH55" s="126">
        <v>1</v>
      </c>
      <c r="AI55" s="129">
        <v>1</v>
      </c>
      <c r="AJ55" s="261" t="s">
        <v>2648</v>
      </c>
      <c r="AK55" s="261" t="s">
        <v>1013</v>
      </c>
      <c r="AL55" s="261" t="s">
        <v>1013</v>
      </c>
      <c r="AM55" s="263"/>
    </row>
    <row r="56" spans="1:39" ht="13.5" customHeight="1">
      <c r="A56" s="483" t="s">
        <v>41</v>
      </c>
      <c r="B56" s="103">
        <v>74.2</v>
      </c>
      <c r="C56" s="251">
        <v>301</v>
      </c>
      <c r="D56" s="251">
        <v>300</v>
      </c>
      <c r="E56" s="251">
        <v>8</v>
      </c>
      <c r="F56" s="251">
        <v>11</v>
      </c>
      <c r="G56" s="257">
        <v>27</v>
      </c>
      <c r="H56" s="668">
        <v>94.6</v>
      </c>
      <c r="I56" s="251">
        <v>279</v>
      </c>
      <c r="J56" s="251">
        <v>225</v>
      </c>
      <c r="K56" s="251" t="s">
        <v>2698</v>
      </c>
      <c r="L56" s="251">
        <v>118</v>
      </c>
      <c r="M56" s="257">
        <v>198</v>
      </c>
      <c r="N56" s="609">
        <v>1.74</v>
      </c>
      <c r="O56" s="251">
        <v>23.43</v>
      </c>
      <c r="P56" s="258" t="s">
        <v>2000</v>
      </c>
      <c r="Q56" s="103">
        <v>74.2</v>
      </c>
      <c r="R56" s="251">
        <v>16450</v>
      </c>
      <c r="S56" s="251">
        <v>1093</v>
      </c>
      <c r="T56" s="251">
        <v>1196</v>
      </c>
      <c r="U56" s="610">
        <v>13.19</v>
      </c>
      <c r="V56" s="613">
        <v>35.4</v>
      </c>
      <c r="W56" s="251">
        <v>4959</v>
      </c>
      <c r="X56" s="251">
        <v>330.6</v>
      </c>
      <c r="Y56" s="251">
        <v>505.7</v>
      </c>
      <c r="Z56" s="613">
        <v>7.24</v>
      </c>
      <c r="AA56" s="251">
        <v>61.63</v>
      </c>
      <c r="AB56" s="251">
        <v>55.87</v>
      </c>
      <c r="AC56" s="259">
        <v>1041</v>
      </c>
      <c r="AD56" s="126">
        <v>3</v>
      </c>
      <c r="AE56" s="126">
        <v>4</v>
      </c>
      <c r="AF56" s="127">
        <v>4</v>
      </c>
      <c r="AG56" s="126">
        <v>3</v>
      </c>
      <c r="AH56" s="126">
        <v>4</v>
      </c>
      <c r="AI56" s="129">
        <v>4</v>
      </c>
      <c r="AJ56" s="261" t="s">
        <v>2648</v>
      </c>
      <c r="AK56" s="261" t="s">
        <v>2648</v>
      </c>
      <c r="AL56" s="261" t="s">
        <v>2648</v>
      </c>
      <c r="AM56" s="263"/>
    </row>
    <row r="57" spans="1:39" ht="13.5" customHeight="1">
      <c r="A57" s="483" t="s">
        <v>2001</v>
      </c>
      <c r="B57" s="103">
        <v>97.6</v>
      </c>
      <c r="C57" s="251">
        <v>310</v>
      </c>
      <c r="D57" s="251">
        <v>300</v>
      </c>
      <c r="E57" s="251">
        <v>9</v>
      </c>
      <c r="F57" s="251">
        <v>15.5</v>
      </c>
      <c r="G57" s="257">
        <v>27</v>
      </c>
      <c r="H57" s="668">
        <v>124.4</v>
      </c>
      <c r="I57" s="251">
        <v>279</v>
      </c>
      <c r="J57" s="251">
        <v>225</v>
      </c>
      <c r="K57" s="251" t="s">
        <v>2698</v>
      </c>
      <c r="L57" s="251">
        <v>118</v>
      </c>
      <c r="M57" s="257">
        <v>198</v>
      </c>
      <c r="N57" s="609">
        <v>1.756</v>
      </c>
      <c r="O57" s="251">
        <v>17.98</v>
      </c>
      <c r="P57" s="258" t="s">
        <v>2001</v>
      </c>
      <c r="Q57" s="103">
        <v>97.6</v>
      </c>
      <c r="R57" s="251">
        <v>22930</v>
      </c>
      <c r="S57" s="251">
        <v>1479</v>
      </c>
      <c r="T57" s="251">
        <v>1628</v>
      </c>
      <c r="U57" s="610">
        <v>13.58</v>
      </c>
      <c r="V57" s="257">
        <v>41.13</v>
      </c>
      <c r="W57" s="251">
        <v>6985</v>
      </c>
      <c r="X57" s="251">
        <v>465.7</v>
      </c>
      <c r="Y57" s="251">
        <v>709.7</v>
      </c>
      <c r="Z57" s="613">
        <v>7.49</v>
      </c>
      <c r="AA57" s="251">
        <v>71.63</v>
      </c>
      <c r="AB57" s="612">
        <v>108</v>
      </c>
      <c r="AC57" s="259">
        <v>1512</v>
      </c>
      <c r="AD57" s="126">
        <v>1</v>
      </c>
      <c r="AE57" s="126">
        <v>3</v>
      </c>
      <c r="AF57" s="127">
        <v>3</v>
      </c>
      <c r="AG57" s="126">
        <v>1</v>
      </c>
      <c r="AH57" s="126">
        <v>3</v>
      </c>
      <c r="AI57" s="129">
        <v>3</v>
      </c>
      <c r="AJ57" s="261" t="s">
        <v>2648</v>
      </c>
      <c r="AK57" s="261" t="s">
        <v>1013</v>
      </c>
      <c r="AL57" s="261" t="s">
        <v>1013</v>
      </c>
      <c r="AM57" s="263"/>
    </row>
    <row r="58" spans="1:39" ht="13.5" customHeight="1">
      <c r="A58" s="483" t="s">
        <v>2002</v>
      </c>
      <c r="B58" s="103">
        <v>127</v>
      </c>
      <c r="C58" s="251">
        <v>320</v>
      </c>
      <c r="D58" s="251">
        <v>300</v>
      </c>
      <c r="E58" s="251">
        <v>11.5</v>
      </c>
      <c r="F58" s="251">
        <v>20.5</v>
      </c>
      <c r="G58" s="257">
        <v>27</v>
      </c>
      <c r="H58" s="668">
        <v>161.3</v>
      </c>
      <c r="I58" s="251">
        <v>279</v>
      </c>
      <c r="J58" s="251">
        <v>225</v>
      </c>
      <c r="K58" s="251" t="s">
        <v>2698</v>
      </c>
      <c r="L58" s="251">
        <v>122</v>
      </c>
      <c r="M58" s="257">
        <v>198</v>
      </c>
      <c r="N58" s="609">
        <v>1.771</v>
      </c>
      <c r="O58" s="251">
        <v>13.98</v>
      </c>
      <c r="P58" s="258" t="s">
        <v>2002</v>
      </c>
      <c r="Q58" s="103">
        <v>127</v>
      </c>
      <c r="R58" s="251">
        <v>30820</v>
      </c>
      <c r="S58" s="251">
        <v>1926</v>
      </c>
      <c r="T58" s="251">
        <v>2149</v>
      </c>
      <c r="U58" s="610">
        <v>13.82</v>
      </c>
      <c r="V58" s="257">
        <v>51.77</v>
      </c>
      <c r="W58" s="251">
        <v>9239</v>
      </c>
      <c r="X58" s="251">
        <v>615.9</v>
      </c>
      <c r="Y58" s="251">
        <v>939.1</v>
      </c>
      <c r="Z58" s="613">
        <v>7.57</v>
      </c>
      <c r="AA58" s="251">
        <v>84.13</v>
      </c>
      <c r="AB58" s="251">
        <v>225.1</v>
      </c>
      <c r="AC58" s="259">
        <v>2069</v>
      </c>
      <c r="AD58" s="126">
        <v>1</v>
      </c>
      <c r="AE58" s="126">
        <v>1</v>
      </c>
      <c r="AF58" s="127">
        <v>2</v>
      </c>
      <c r="AG58" s="126">
        <v>1</v>
      </c>
      <c r="AH58" s="126">
        <v>1</v>
      </c>
      <c r="AI58" s="129">
        <v>2</v>
      </c>
      <c r="AJ58" s="261" t="s">
        <v>2648</v>
      </c>
      <c r="AK58" s="261" t="s">
        <v>1013</v>
      </c>
      <c r="AL58" s="261" t="s">
        <v>1013</v>
      </c>
      <c r="AM58" s="263"/>
    </row>
    <row r="59" spans="1:39" ht="13.5" customHeight="1">
      <c r="A59" s="483" t="s">
        <v>2003</v>
      </c>
      <c r="B59" s="103">
        <v>245</v>
      </c>
      <c r="C59" s="251">
        <v>359</v>
      </c>
      <c r="D59" s="251">
        <v>309</v>
      </c>
      <c r="E59" s="251">
        <v>21</v>
      </c>
      <c r="F59" s="251">
        <v>40</v>
      </c>
      <c r="G59" s="257">
        <v>27</v>
      </c>
      <c r="H59" s="668">
        <v>312</v>
      </c>
      <c r="I59" s="251">
        <v>279</v>
      </c>
      <c r="J59" s="251">
        <v>225</v>
      </c>
      <c r="K59" s="251" t="s">
        <v>2698</v>
      </c>
      <c r="L59" s="251">
        <v>132</v>
      </c>
      <c r="M59" s="257">
        <v>204</v>
      </c>
      <c r="N59" s="609">
        <v>1.866</v>
      </c>
      <c r="O59" s="251">
        <v>7.616</v>
      </c>
      <c r="P59" s="258" t="s">
        <v>2003</v>
      </c>
      <c r="Q59" s="103">
        <v>245</v>
      </c>
      <c r="R59" s="251">
        <v>68130</v>
      </c>
      <c r="S59" s="251">
        <v>3796</v>
      </c>
      <c r="T59" s="251">
        <v>4435</v>
      </c>
      <c r="U59" s="610">
        <v>14.78</v>
      </c>
      <c r="V59" s="257">
        <v>94.85</v>
      </c>
      <c r="W59" s="251">
        <v>19710</v>
      </c>
      <c r="X59" s="251">
        <v>1276</v>
      </c>
      <c r="Y59" s="251">
        <v>1951</v>
      </c>
      <c r="Z59" s="613">
        <v>7.95</v>
      </c>
      <c r="AA59" s="251">
        <v>132.6</v>
      </c>
      <c r="AB59" s="251">
        <v>1501</v>
      </c>
      <c r="AC59" s="259">
        <v>5004</v>
      </c>
      <c r="AD59" s="126">
        <v>1</v>
      </c>
      <c r="AE59" s="126">
        <v>1</v>
      </c>
      <c r="AF59" s="127">
        <v>1</v>
      </c>
      <c r="AG59" s="126">
        <v>1</v>
      </c>
      <c r="AH59" s="126">
        <v>1</v>
      </c>
      <c r="AI59" s="129">
        <v>1</v>
      </c>
      <c r="AJ59" s="261" t="s">
        <v>2648</v>
      </c>
      <c r="AK59" s="261" t="s">
        <v>1013</v>
      </c>
      <c r="AL59" s="261" t="s">
        <v>1013</v>
      </c>
      <c r="AM59" s="263"/>
    </row>
    <row r="60" spans="1:39" ht="13.5" customHeight="1">
      <c r="A60" s="483" t="s">
        <v>42</v>
      </c>
      <c r="B60" s="103">
        <v>78.9</v>
      </c>
      <c r="C60" s="251">
        <v>320</v>
      </c>
      <c r="D60" s="251">
        <v>300</v>
      </c>
      <c r="E60" s="251">
        <v>8.5</v>
      </c>
      <c r="F60" s="251">
        <v>11.5</v>
      </c>
      <c r="G60" s="257">
        <v>27</v>
      </c>
      <c r="H60" s="668">
        <v>100.5</v>
      </c>
      <c r="I60" s="251">
        <v>297</v>
      </c>
      <c r="J60" s="251">
        <v>243</v>
      </c>
      <c r="K60" s="251" t="s">
        <v>2698</v>
      </c>
      <c r="L60" s="251">
        <v>118</v>
      </c>
      <c r="M60" s="257">
        <v>198</v>
      </c>
      <c r="N60" s="609">
        <v>1.777</v>
      </c>
      <c r="O60" s="251">
        <v>22.52</v>
      </c>
      <c r="P60" s="258" t="s">
        <v>2004</v>
      </c>
      <c r="Q60" s="103">
        <v>78.9</v>
      </c>
      <c r="R60" s="251">
        <v>19550</v>
      </c>
      <c r="S60" s="251">
        <v>1222</v>
      </c>
      <c r="T60" s="251">
        <v>1341</v>
      </c>
      <c r="U60" s="610">
        <v>13.95</v>
      </c>
      <c r="V60" s="257">
        <v>38.69</v>
      </c>
      <c r="W60" s="251">
        <v>5185</v>
      </c>
      <c r="X60" s="251">
        <v>345.6</v>
      </c>
      <c r="Y60" s="251">
        <v>529.3</v>
      </c>
      <c r="Z60" s="613">
        <v>7.18</v>
      </c>
      <c r="AA60" s="251">
        <v>63.13</v>
      </c>
      <c r="AB60" s="251">
        <v>63.07</v>
      </c>
      <c r="AC60" s="259">
        <v>1231</v>
      </c>
      <c r="AD60" s="126">
        <v>3</v>
      </c>
      <c r="AE60" s="126">
        <v>4</v>
      </c>
      <c r="AF60" s="127">
        <v>4</v>
      </c>
      <c r="AG60" s="126">
        <v>3</v>
      </c>
      <c r="AH60" s="126">
        <v>4</v>
      </c>
      <c r="AI60" s="129">
        <v>4</v>
      </c>
      <c r="AJ60" s="650" t="s">
        <v>2648</v>
      </c>
      <c r="AK60" s="261" t="s">
        <v>2648</v>
      </c>
      <c r="AL60" s="261" t="s">
        <v>2648</v>
      </c>
      <c r="AM60" s="263"/>
    </row>
    <row r="61" spans="1:39" ht="13.5" customHeight="1">
      <c r="A61" s="483" t="s">
        <v>2005</v>
      </c>
      <c r="B61" s="103">
        <v>105</v>
      </c>
      <c r="C61" s="251">
        <v>330</v>
      </c>
      <c r="D61" s="251">
        <v>300</v>
      </c>
      <c r="E61" s="251">
        <v>9.5</v>
      </c>
      <c r="F61" s="251">
        <v>16.5</v>
      </c>
      <c r="G61" s="257">
        <v>27</v>
      </c>
      <c r="H61" s="668">
        <v>133.5</v>
      </c>
      <c r="I61" s="251">
        <v>297</v>
      </c>
      <c r="J61" s="251">
        <v>243</v>
      </c>
      <c r="K61" s="251" t="s">
        <v>2698</v>
      </c>
      <c r="L61" s="251">
        <v>118</v>
      </c>
      <c r="M61" s="257">
        <v>198</v>
      </c>
      <c r="N61" s="609">
        <v>1.795</v>
      </c>
      <c r="O61" s="251">
        <v>17.13</v>
      </c>
      <c r="P61" s="258" t="s">
        <v>2005</v>
      </c>
      <c r="Q61" s="103">
        <v>105</v>
      </c>
      <c r="R61" s="251">
        <v>27690</v>
      </c>
      <c r="S61" s="251">
        <v>1678</v>
      </c>
      <c r="T61" s="251">
        <v>1850</v>
      </c>
      <c r="U61" s="610">
        <v>14.4</v>
      </c>
      <c r="V61" s="257">
        <v>44.95</v>
      </c>
      <c r="W61" s="251">
        <v>7436</v>
      </c>
      <c r="X61" s="251">
        <v>495.7</v>
      </c>
      <c r="Y61" s="251">
        <v>755.9</v>
      </c>
      <c r="Z61" s="613">
        <v>7.46</v>
      </c>
      <c r="AA61" s="251">
        <v>74.13</v>
      </c>
      <c r="AB61" s="251">
        <v>127.2</v>
      </c>
      <c r="AC61" s="259">
        <v>1824</v>
      </c>
      <c r="AD61" s="126">
        <v>1</v>
      </c>
      <c r="AE61" s="126">
        <v>3</v>
      </c>
      <c r="AF61" s="127">
        <v>3</v>
      </c>
      <c r="AG61" s="126">
        <v>1</v>
      </c>
      <c r="AH61" s="126">
        <v>3</v>
      </c>
      <c r="AI61" s="129">
        <v>3</v>
      </c>
      <c r="AJ61" s="261" t="s">
        <v>2648</v>
      </c>
      <c r="AK61" s="261" t="s">
        <v>1013</v>
      </c>
      <c r="AL61" s="261" t="s">
        <v>1013</v>
      </c>
      <c r="AM61" s="263"/>
    </row>
    <row r="62" spans="1:39" ht="13.5" customHeight="1">
      <c r="A62" s="483" t="s">
        <v>2006</v>
      </c>
      <c r="B62" s="103">
        <v>134</v>
      </c>
      <c r="C62" s="251">
        <v>340</v>
      </c>
      <c r="D62" s="251">
        <v>300</v>
      </c>
      <c r="E62" s="251">
        <v>12</v>
      </c>
      <c r="F62" s="251">
        <v>21.5</v>
      </c>
      <c r="G62" s="257">
        <v>27</v>
      </c>
      <c r="H62" s="668">
        <v>170.9</v>
      </c>
      <c r="I62" s="251">
        <v>297</v>
      </c>
      <c r="J62" s="251">
        <v>243</v>
      </c>
      <c r="K62" s="251" t="s">
        <v>2698</v>
      </c>
      <c r="L62" s="251">
        <v>122</v>
      </c>
      <c r="M62" s="257">
        <v>198</v>
      </c>
      <c r="N62" s="609">
        <v>1.81</v>
      </c>
      <c r="O62" s="251">
        <v>13.49</v>
      </c>
      <c r="P62" s="258" t="s">
        <v>2006</v>
      </c>
      <c r="Q62" s="103">
        <v>134</v>
      </c>
      <c r="R62" s="251">
        <v>36660</v>
      </c>
      <c r="S62" s="251">
        <v>2156</v>
      </c>
      <c r="T62" s="251">
        <v>2408</v>
      </c>
      <c r="U62" s="610">
        <v>14.65</v>
      </c>
      <c r="V62" s="257">
        <v>56.09</v>
      </c>
      <c r="W62" s="251">
        <v>9690</v>
      </c>
      <c r="X62" s="612">
        <v>646</v>
      </c>
      <c r="Y62" s="251">
        <v>985.7</v>
      </c>
      <c r="Z62" s="613">
        <v>7.53</v>
      </c>
      <c r="AA62" s="251">
        <v>86.63</v>
      </c>
      <c r="AB62" s="251">
        <v>257.2</v>
      </c>
      <c r="AC62" s="259">
        <v>2454</v>
      </c>
      <c r="AD62" s="126">
        <v>1</v>
      </c>
      <c r="AE62" s="126">
        <v>1</v>
      </c>
      <c r="AF62" s="127">
        <v>1</v>
      </c>
      <c r="AG62" s="126">
        <v>1</v>
      </c>
      <c r="AH62" s="126">
        <v>1</v>
      </c>
      <c r="AI62" s="129">
        <v>1</v>
      </c>
      <c r="AJ62" s="261" t="s">
        <v>2648</v>
      </c>
      <c r="AK62" s="261" t="s">
        <v>1013</v>
      </c>
      <c r="AL62" s="261" t="s">
        <v>1013</v>
      </c>
      <c r="AM62" s="263"/>
    </row>
    <row r="63" spans="1:39" ht="13.5" customHeight="1">
      <c r="A63" s="483" t="s">
        <v>2247</v>
      </c>
      <c r="B63" s="103">
        <v>248</v>
      </c>
      <c r="C63" s="251">
        <v>377</v>
      </c>
      <c r="D63" s="251">
        <v>309</v>
      </c>
      <c r="E63" s="251">
        <v>21</v>
      </c>
      <c r="F63" s="251">
        <v>40</v>
      </c>
      <c r="G63" s="257">
        <v>27</v>
      </c>
      <c r="H63" s="668">
        <v>315.8</v>
      </c>
      <c r="I63" s="251">
        <v>297</v>
      </c>
      <c r="J63" s="251">
        <v>243</v>
      </c>
      <c r="K63" s="251" t="s">
        <v>2698</v>
      </c>
      <c r="L63" s="251">
        <v>132</v>
      </c>
      <c r="M63" s="257">
        <v>204</v>
      </c>
      <c r="N63" s="609">
        <v>1.902</v>
      </c>
      <c r="O63" s="609">
        <v>7.67</v>
      </c>
      <c r="P63" s="258" t="s">
        <v>2247</v>
      </c>
      <c r="Q63" s="103">
        <v>248</v>
      </c>
      <c r="R63" s="251">
        <v>76370</v>
      </c>
      <c r="S63" s="251">
        <v>4052</v>
      </c>
      <c r="T63" s="251">
        <v>4718</v>
      </c>
      <c r="U63" s="610">
        <v>15.55</v>
      </c>
      <c r="V63" s="257">
        <v>98.63</v>
      </c>
      <c r="W63" s="251">
        <v>19710</v>
      </c>
      <c r="X63" s="251">
        <v>1276</v>
      </c>
      <c r="Y63" s="251">
        <v>1953</v>
      </c>
      <c r="Z63" s="613">
        <v>7.9</v>
      </c>
      <c r="AA63" s="251">
        <v>132.6</v>
      </c>
      <c r="AB63" s="251">
        <v>1506</v>
      </c>
      <c r="AC63" s="259">
        <v>5584</v>
      </c>
      <c r="AD63" s="126">
        <v>1</v>
      </c>
      <c r="AE63" s="126">
        <v>1</v>
      </c>
      <c r="AF63" s="127">
        <v>1</v>
      </c>
      <c r="AG63" s="126">
        <v>1</v>
      </c>
      <c r="AH63" s="126">
        <v>1</v>
      </c>
      <c r="AI63" s="129">
        <v>1</v>
      </c>
      <c r="AJ63" s="261" t="s">
        <v>2648</v>
      </c>
      <c r="AK63" s="261" t="s">
        <v>1013</v>
      </c>
      <c r="AL63" s="261" t="s">
        <v>1013</v>
      </c>
      <c r="AM63" s="263"/>
    </row>
    <row r="64" spans="1:39" ht="13.5" customHeight="1">
      <c r="A64" s="483" t="s">
        <v>32</v>
      </c>
      <c r="B64" s="103">
        <v>83.7</v>
      </c>
      <c r="C64" s="251">
        <v>339</v>
      </c>
      <c r="D64" s="251">
        <v>300</v>
      </c>
      <c r="E64" s="251">
        <v>9</v>
      </c>
      <c r="F64" s="251">
        <v>12</v>
      </c>
      <c r="G64" s="257">
        <v>27</v>
      </c>
      <c r="H64" s="668">
        <v>106.6</v>
      </c>
      <c r="I64" s="251">
        <v>315</v>
      </c>
      <c r="J64" s="251">
        <v>261</v>
      </c>
      <c r="K64" s="251" t="s">
        <v>2698</v>
      </c>
      <c r="L64" s="251">
        <v>118</v>
      </c>
      <c r="M64" s="257">
        <v>198</v>
      </c>
      <c r="N64" s="609">
        <v>1.814</v>
      </c>
      <c r="O64" s="251">
        <v>21.67</v>
      </c>
      <c r="P64" s="258" t="s">
        <v>2248</v>
      </c>
      <c r="Q64" s="103">
        <v>83.7</v>
      </c>
      <c r="R64" s="251">
        <v>23040</v>
      </c>
      <c r="S64" s="251">
        <v>1359</v>
      </c>
      <c r="T64" s="251">
        <v>1495</v>
      </c>
      <c r="U64" s="610">
        <v>14.7</v>
      </c>
      <c r="V64" s="257">
        <v>42.17</v>
      </c>
      <c r="W64" s="251">
        <v>5410</v>
      </c>
      <c r="X64" s="251">
        <v>360.7</v>
      </c>
      <c r="Y64" s="612">
        <v>553</v>
      </c>
      <c r="Z64" s="613">
        <v>7.12</v>
      </c>
      <c r="AA64" s="251">
        <v>64.63</v>
      </c>
      <c r="AB64" s="251">
        <v>70.99</v>
      </c>
      <c r="AC64" s="259">
        <v>1444</v>
      </c>
      <c r="AD64" s="126">
        <v>3</v>
      </c>
      <c r="AE64" s="126">
        <v>4</v>
      </c>
      <c r="AF64" s="127">
        <v>4</v>
      </c>
      <c r="AG64" s="126">
        <v>3</v>
      </c>
      <c r="AH64" s="126">
        <v>4</v>
      </c>
      <c r="AI64" s="129">
        <v>4</v>
      </c>
      <c r="AJ64" s="261" t="s">
        <v>2648</v>
      </c>
      <c r="AK64" s="261" t="s">
        <v>2648</v>
      </c>
      <c r="AL64" s="261" t="s">
        <v>2648</v>
      </c>
      <c r="AM64" s="263"/>
    </row>
    <row r="65" spans="1:39" ht="13.5" customHeight="1">
      <c r="A65" s="483" t="s">
        <v>2249</v>
      </c>
      <c r="B65" s="103">
        <v>112</v>
      </c>
      <c r="C65" s="251">
        <v>350</v>
      </c>
      <c r="D65" s="251">
        <v>300</v>
      </c>
      <c r="E65" s="251">
        <v>10</v>
      </c>
      <c r="F65" s="251">
        <v>17.5</v>
      </c>
      <c r="G65" s="257">
        <v>27</v>
      </c>
      <c r="H65" s="668">
        <v>142.8</v>
      </c>
      <c r="I65" s="251">
        <v>315</v>
      </c>
      <c r="J65" s="251">
        <v>261</v>
      </c>
      <c r="K65" s="251" t="s">
        <v>2698</v>
      </c>
      <c r="L65" s="251">
        <v>120</v>
      </c>
      <c r="M65" s="257">
        <v>198</v>
      </c>
      <c r="N65" s="609">
        <v>1.834</v>
      </c>
      <c r="O65" s="251">
        <v>16.36</v>
      </c>
      <c r="P65" s="258" t="s">
        <v>2249</v>
      </c>
      <c r="Q65" s="103">
        <v>112</v>
      </c>
      <c r="R65" s="251">
        <v>33090</v>
      </c>
      <c r="S65" s="251">
        <v>1891</v>
      </c>
      <c r="T65" s="251">
        <v>2088</v>
      </c>
      <c r="U65" s="610">
        <v>15.22</v>
      </c>
      <c r="V65" s="257">
        <v>48.96</v>
      </c>
      <c r="W65" s="251">
        <v>7887</v>
      </c>
      <c r="X65" s="251">
        <v>525.8</v>
      </c>
      <c r="Y65" s="251">
        <v>802.3</v>
      </c>
      <c r="Z65" s="613">
        <v>7.43</v>
      </c>
      <c r="AA65" s="251">
        <v>76.63</v>
      </c>
      <c r="AB65" s="251">
        <v>148.8</v>
      </c>
      <c r="AC65" s="259">
        <v>2177</v>
      </c>
      <c r="AD65" s="126">
        <v>1</v>
      </c>
      <c r="AE65" s="126">
        <v>2</v>
      </c>
      <c r="AF65" s="127">
        <v>3</v>
      </c>
      <c r="AG65" s="126">
        <v>1</v>
      </c>
      <c r="AH65" s="126">
        <v>2</v>
      </c>
      <c r="AI65" s="129">
        <v>3</v>
      </c>
      <c r="AJ65" s="261" t="s">
        <v>2648</v>
      </c>
      <c r="AK65" s="261" t="s">
        <v>1013</v>
      </c>
      <c r="AL65" s="261" t="s">
        <v>1013</v>
      </c>
      <c r="AM65" s="263"/>
    </row>
    <row r="66" spans="1:39" ht="13.5" customHeight="1">
      <c r="A66" s="483" t="s">
        <v>502</v>
      </c>
      <c r="B66" s="103">
        <v>142</v>
      </c>
      <c r="C66" s="251">
        <v>360</v>
      </c>
      <c r="D66" s="251">
        <v>300</v>
      </c>
      <c r="E66" s="251">
        <v>12.5</v>
      </c>
      <c r="F66" s="251">
        <v>22.5</v>
      </c>
      <c r="G66" s="257">
        <v>27</v>
      </c>
      <c r="H66" s="668">
        <v>180.6</v>
      </c>
      <c r="I66" s="251">
        <v>315</v>
      </c>
      <c r="J66" s="251">
        <v>261</v>
      </c>
      <c r="K66" s="251" t="s">
        <v>2698</v>
      </c>
      <c r="L66" s="251">
        <v>122</v>
      </c>
      <c r="M66" s="257">
        <v>198</v>
      </c>
      <c r="N66" s="609">
        <v>1.849</v>
      </c>
      <c r="O66" s="251">
        <v>13.04</v>
      </c>
      <c r="P66" s="258" t="s">
        <v>502</v>
      </c>
      <c r="Q66" s="103">
        <v>142</v>
      </c>
      <c r="R66" s="251">
        <v>43190</v>
      </c>
      <c r="S66" s="251">
        <v>2400</v>
      </c>
      <c r="T66" s="251">
        <v>2683</v>
      </c>
      <c r="U66" s="610">
        <v>15.46</v>
      </c>
      <c r="V66" s="613">
        <v>60.6</v>
      </c>
      <c r="W66" s="251">
        <v>10140</v>
      </c>
      <c r="X66" s="251">
        <v>676.1</v>
      </c>
      <c r="Y66" s="251">
        <v>1032</v>
      </c>
      <c r="Z66" s="613">
        <v>7.49</v>
      </c>
      <c r="AA66" s="251">
        <v>89.13</v>
      </c>
      <c r="AB66" s="251">
        <v>292.5</v>
      </c>
      <c r="AC66" s="259">
        <v>2883</v>
      </c>
      <c r="AD66" s="126">
        <v>1</v>
      </c>
      <c r="AE66" s="126">
        <v>1</v>
      </c>
      <c r="AF66" s="127">
        <v>1</v>
      </c>
      <c r="AG66" s="126">
        <v>1</v>
      </c>
      <c r="AH66" s="126">
        <v>1</v>
      </c>
      <c r="AI66" s="129">
        <v>1</v>
      </c>
      <c r="AJ66" s="261" t="s">
        <v>2648</v>
      </c>
      <c r="AK66" s="261" t="s">
        <v>1013</v>
      </c>
      <c r="AL66" s="261" t="s">
        <v>1013</v>
      </c>
      <c r="AM66" s="263"/>
    </row>
    <row r="67" spans="1:39" ht="13.5" customHeight="1">
      <c r="A67" s="483" t="s">
        <v>503</v>
      </c>
      <c r="B67" s="103">
        <v>250</v>
      </c>
      <c r="C67" s="251">
        <v>395</v>
      </c>
      <c r="D67" s="251">
        <v>308</v>
      </c>
      <c r="E67" s="251">
        <v>21</v>
      </c>
      <c r="F67" s="251">
        <v>40</v>
      </c>
      <c r="G67" s="257">
        <v>27</v>
      </c>
      <c r="H67" s="668">
        <v>318.8</v>
      </c>
      <c r="I67" s="251">
        <v>315</v>
      </c>
      <c r="J67" s="251">
        <v>261</v>
      </c>
      <c r="K67" s="251" t="s">
        <v>2698</v>
      </c>
      <c r="L67" s="251">
        <v>132</v>
      </c>
      <c r="M67" s="257">
        <v>204</v>
      </c>
      <c r="N67" s="609">
        <v>1.934</v>
      </c>
      <c r="O67" s="609">
        <v>7.73</v>
      </c>
      <c r="P67" s="258" t="s">
        <v>503</v>
      </c>
      <c r="Q67" s="103">
        <v>250</v>
      </c>
      <c r="R67" s="251">
        <v>84870</v>
      </c>
      <c r="S67" s="251">
        <v>4297</v>
      </c>
      <c r="T67" s="251">
        <v>4989</v>
      </c>
      <c r="U67" s="610">
        <v>16.32</v>
      </c>
      <c r="V67" s="257">
        <v>102.4</v>
      </c>
      <c r="W67" s="251">
        <v>19520</v>
      </c>
      <c r="X67" s="251">
        <v>1268</v>
      </c>
      <c r="Y67" s="251">
        <v>1942</v>
      </c>
      <c r="Z67" s="613">
        <v>7.83</v>
      </c>
      <c r="AA67" s="251">
        <v>132.6</v>
      </c>
      <c r="AB67" s="251">
        <v>1507</v>
      </c>
      <c r="AC67" s="259">
        <v>6137</v>
      </c>
      <c r="AD67" s="126">
        <v>1</v>
      </c>
      <c r="AE67" s="126">
        <v>1</v>
      </c>
      <c r="AF67" s="127">
        <v>1</v>
      </c>
      <c r="AG67" s="126">
        <v>1</v>
      </c>
      <c r="AH67" s="126">
        <v>1</v>
      </c>
      <c r="AI67" s="129">
        <v>1</v>
      </c>
      <c r="AJ67" s="261" t="s">
        <v>2648</v>
      </c>
      <c r="AK67" s="261" t="s">
        <v>1013</v>
      </c>
      <c r="AL67" s="261" t="s">
        <v>1013</v>
      </c>
      <c r="AM67" s="263"/>
    </row>
    <row r="68" spans="1:39" ht="13.5" customHeight="1">
      <c r="A68" s="483" t="s">
        <v>33</v>
      </c>
      <c r="B68" s="103">
        <v>92.4</v>
      </c>
      <c r="C68" s="251">
        <v>378</v>
      </c>
      <c r="D68" s="251">
        <v>300</v>
      </c>
      <c r="E68" s="251">
        <v>9.5</v>
      </c>
      <c r="F68" s="251">
        <v>13</v>
      </c>
      <c r="G68" s="257">
        <v>27</v>
      </c>
      <c r="H68" s="668">
        <v>117.7</v>
      </c>
      <c r="I68" s="251">
        <v>352</v>
      </c>
      <c r="J68" s="251">
        <v>298</v>
      </c>
      <c r="K68" s="251" t="s">
        <v>2698</v>
      </c>
      <c r="L68" s="251">
        <v>118</v>
      </c>
      <c r="M68" s="257">
        <v>198</v>
      </c>
      <c r="N68" s="609">
        <v>1.891</v>
      </c>
      <c r="O68" s="251">
        <v>20.46</v>
      </c>
      <c r="P68" s="258" t="s">
        <v>504</v>
      </c>
      <c r="Q68" s="103">
        <v>92.4</v>
      </c>
      <c r="R68" s="251">
        <v>31250</v>
      </c>
      <c r="S68" s="251">
        <v>1654</v>
      </c>
      <c r="T68" s="251">
        <v>1824</v>
      </c>
      <c r="U68" s="610">
        <v>16.3</v>
      </c>
      <c r="V68" s="257">
        <v>47.95</v>
      </c>
      <c r="W68" s="251">
        <v>5861</v>
      </c>
      <c r="X68" s="251">
        <v>390.8</v>
      </c>
      <c r="Y68" s="251">
        <v>599.7</v>
      </c>
      <c r="Z68" s="613">
        <v>7.06</v>
      </c>
      <c r="AA68" s="251">
        <v>67.13</v>
      </c>
      <c r="AB68" s="251">
        <v>84.69</v>
      </c>
      <c r="AC68" s="259">
        <v>1948</v>
      </c>
      <c r="AD68" s="126">
        <v>3</v>
      </c>
      <c r="AE68" s="126">
        <v>3</v>
      </c>
      <c r="AF68" s="127">
        <v>4</v>
      </c>
      <c r="AG68" s="126">
        <v>3</v>
      </c>
      <c r="AH68" s="126">
        <v>3</v>
      </c>
      <c r="AI68" s="129">
        <v>4</v>
      </c>
      <c r="AJ68" s="261" t="s">
        <v>2648</v>
      </c>
      <c r="AK68" s="261" t="s">
        <v>2648</v>
      </c>
      <c r="AL68" s="261" t="s">
        <v>2648</v>
      </c>
      <c r="AM68" s="263"/>
    </row>
    <row r="69" spans="1:39" ht="13.5" customHeight="1">
      <c r="A69" s="483" t="s">
        <v>505</v>
      </c>
      <c r="B69" s="103">
        <v>125</v>
      </c>
      <c r="C69" s="251">
        <v>390</v>
      </c>
      <c r="D69" s="251">
        <v>300</v>
      </c>
      <c r="E69" s="251">
        <v>11</v>
      </c>
      <c r="F69" s="251">
        <v>19</v>
      </c>
      <c r="G69" s="257">
        <v>27</v>
      </c>
      <c r="H69" s="668">
        <v>159</v>
      </c>
      <c r="I69" s="251">
        <v>352</v>
      </c>
      <c r="J69" s="251">
        <v>298</v>
      </c>
      <c r="K69" s="251" t="s">
        <v>2698</v>
      </c>
      <c r="L69" s="251">
        <v>120</v>
      </c>
      <c r="M69" s="257">
        <v>198</v>
      </c>
      <c r="N69" s="609">
        <v>1.912</v>
      </c>
      <c r="O69" s="251">
        <v>15.32</v>
      </c>
      <c r="P69" s="258" t="s">
        <v>505</v>
      </c>
      <c r="Q69" s="103">
        <v>125</v>
      </c>
      <c r="R69" s="251">
        <v>45070</v>
      </c>
      <c r="S69" s="251">
        <v>2311</v>
      </c>
      <c r="T69" s="251">
        <v>2562</v>
      </c>
      <c r="U69" s="610">
        <v>16.84</v>
      </c>
      <c r="V69" s="257">
        <v>57.33</v>
      </c>
      <c r="W69" s="251">
        <v>8564</v>
      </c>
      <c r="X69" s="251">
        <v>570.9</v>
      </c>
      <c r="Y69" s="251">
        <v>872.9</v>
      </c>
      <c r="Z69" s="613">
        <v>7.34</v>
      </c>
      <c r="AA69" s="251">
        <v>80.63</v>
      </c>
      <c r="AB69" s="612">
        <v>189</v>
      </c>
      <c r="AC69" s="259">
        <v>2942</v>
      </c>
      <c r="AD69" s="126">
        <v>1</v>
      </c>
      <c r="AE69" s="126">
        <v>1</v>
      </c>
      <c r="AF69" s="127">
        <v>3</v>
      </c>
      <c r="AG69" s="126">
        <v>1</v>
      </c>
      <c r="AH69" s="126">
        <v>2</v>
      </c>
      <c r="AI69" s="129">
        <v>3</v>
      </c>
      <c r="AJ69" s="261" t="s">
        <v>2648</v>
      </c>
      <c r="AK69" s="261" t="s">
        <v>1013</v>
      </c>
      <c r="AL69" s="261" t="s">
        <v>1013</v>
      </c>
      <c r="AM69" s="263"/>
    </row>
    <row r="70" spans="1:39" ht="13.5" customHeight="1">
      <c r="A70" s="483" t="s">
        <v>506</v>
      </c>
      <c r="B70" s="103">
        <v>155</v>
      </c>
      <c r="C70" s="251">
        <v>400</v>
      </c>
      <c r="D70" s="251">
        <v>300</v>
      </c>
      <c r="E70" s="251">
        <v>13.5</v>
      </c>
      <c r="F70" s="251">
        <v>24</v>
      </c>
      <c r="G70" s="257">
        <v>27</v>
      </c>
      <c r="H70" s="668">
        <v>197.8</v>
      </c>
      <c r="I70" s="251">
        <v>352</v>
      </c>
      <c r="J70" s="251">
        <v>298</v>
      </c>
      <c r="K70" s="251" t="s">
        <v>2698</v>
      </c>
      <c r="L70" s="251">
        <v>124</v>
      </c>
      <c r="M70" s="257">
        <v>198</v>
      </c>
      <c r="N70" s="609">
        <v>1.927</v>
      </c>
      <c r="O70" s="251">
        <v>12.41</v>
      </c>
      <c r="P70" s="258" t="s">
        <v>506</v>
      </c>
      <c r="Q70" s="103">
        <v>155</v>
      </c>
      <c r="R70" s="251">
        <v>57680</v>
      </c>
      <c r="S70" s="251">
        <v>2884</v>
      </c>
      <c r="T70" s="251">
        <v>3232</v>
      </c>
      <c r="U70" s="610">
        <v>17.08</v>
      </c>
      <c r="V70" s="257">
        <v>69.98</v>
      </c>
      <c r="W70" s="251">
        <v>10820</v>
      </c>
      <c r="X70" s="251">
        <v>721.3</v>
      </c>
      <c r="Y70" s="251">
        <v>1104</v>
      </c>
      <c r="Z70" s="613">
        <v>7.4</v>
      </c>
      <c r="AA70" s="251">
        <v>93.13</v>
      </c>
      <c r="AB70" s="251">
        <v>355.7</v>
      </c>
      <c r="AC70" s="259">
        <v>3817</v>
      </c>
      <c r="AD70" s="126">
        <v>1</v>
      </c>
      <c r="AE70" s="126">
        <v>1</v>
      </c>
      <c r="AF70" s="127">
        <v>1</v>
      </c>
      <c r="AG70" s="126">
        <v>1</v>
      </c>
      <c r="AH70" s="126">
        <v>1</v>
      </c>
      <c r="AI70" s="129">
        <v>1</v>
      </c>
      <c r="AJ70" s="261" t="s">
        <v>2648</v>
      </c>
      <c r="AK70" s="261" t="s">
        <v>1013</v>
      </c>
      <c r="AL70" s="261" t="s">
        <v>1013</v>
      </c>
      <c r="AM70" s="263"/>
    </row>
    <row r="71" spans="1:39" ht="13.5" customHeight="1">
      <c r="A71" s="483" t="s">
        <v>507</v>
      </c>
      <c r="B71" s="103">
        <v>256</v>
      </c>
      <c r="C71" s="251">
        <v>432</v>
      </c>
      <c r="D71" s="251">
        <v>307</v>
      </c>
      <c r="E71" s="251">
        <v>21</v>
      </c>
      <c r="F71" s="251">
        <v>40</v>
      </c>
      <c r="G71" s="257">
        <v>27</v>
      </c>
      <c r="H71" s="668">
        <v>325.8</v>
      </c>
      <c r="I71" s="251">
        <v>352</v>
      </c>
      <c r="J71" s="251">
        <v>298</v>
      </c>
      <c r="K71" s="251" t="s">
        <v>2698</v>
      </c>
      <c r="L71" s="251">
        <v>132</v>
      </c>
      <c r="M71" s="257">
        <v>202</v>
      </c>
      <c r="N71" s="609">
        <v>2.004</v>
      </c>
      <c r="O71" s="251">
        <v>7.835</v>
      </c>
      <c r="P71" s="258" t="s">
        <v>507</v>
      </c>
      <c r="Q71" s="103">
        <v>256</v>
      </c>
      <c r="R71" s="251">
        <v>104100</v>
      </c>
      <c r="S71" s="251">
        <v>4820</v>
      </c>
      <c r="T71" s="251">
        <v>5571</v>
      </c>
      <c r="U71" s="610">
        <v>17.88</v>
      </c>
      <c r="V71" s="257">
        <v>110.2</v>
      </c>
      <c r="W71" s="251">
        <v>19340</v>
      </c>
      <c r="X71" s="251">
        <v>1260</v>
      </c>
      <c r="Y71" s="251">
        <v>1934</v>
      </c>
      <c r="Z71" s="613">
        <v>7.7</v>
      </c>
      <c r="AA71" s="251">
        <v>132.6</v>
      </c>
      <c r="AB71" s="251">
        <v>1515</v>
      </c>
      <c r="AC71" s="259">
        <v>7410</v>
      </c>
      <c r="AD71" s="126">
        <v>1</v>
      </c>
      <c r="AE71" s="126">
        <v>1</v>
      </c>
      <c r="AF71" s="127">
        <v>1</v>
      </c>
      <c r="AG71" s="126">
        <v>1</v>
      </c>
      <c r="AH71" s="126">
        <v>1</v>
      </c>
      <c r="AI71" s="129">
        <v>1</v>
      </c>
      <c r="AJ71" s="261" t="s">
        <v>2648</v>
      </c>
      <c r="AK71" s="261" t="s">
        <v>1013</v>
      </c>
      <c r="AL71" s="261" t="s">
        <v>1013</v>
      </c>
      <c r="AM71" s="263"/>
    </row>
    <row r="72" spans="1:39" ht="13.5" customHeight="1">
      <c r="A72" s="483" t="s">
        <v>34</v>
      </c>
      <c r="B72" s="103">
        <v>99.7</v>
      </c>
      <c r="C72" s="251">
        <v>425</v>
      </c>
      <c r="D72" s="251">
        <v>300</v>
      </c>
      <c r="E72" s="251">
        <v>10</v>
      </c>
      <c r="F72" s="251">
        <v>13.5</v>
      </c>
      <c r="G72" s="257">
        <v>27</v>
      </c>
      <c r="H72" s="668">
        <v>127.1</v>
      </c>
      <c r="I72" s="251">
        <v>398</v>
      </c>
      <c r="J72" s="251">
        <v>344</v>
      </c>
      <c r="K72" s="251" t="s">
        <v>2698</v>
      </c>
      <c r="L72" s="251">
        <v>120</v>
      </c>
      <c r="M72" s="257">
        <v>198</v>
      </c>
      <c r="N72" s="609">
        <v>1.984</v>
      </c>
      <c r="O72" s="251">
        <v>19.89</v>
      </c>
      <c r="P72" s="258" t="s">
        <v>508</v>
      </c>
      <c r="Q72" s="103">
        <v>99.7</v>
      </c>
      <c r="R72" s="251">
        <v>41890</v>
      </c>
      <c r="S72" s="251">
        <v>1971</v>
      </c>
      <c r="T72" s="251">
        <v>2183</v>
      </c>
      <c r="U72" s="610">
        <v>18.16</v>
      </c>
      <c r="V72" s="613">
        <v>54.7</v>
      </c>
      <c r="W72" s="251">
        <v>6088</v>
      </c>
      <c r="X72" s="251">
        <v>405.8</v>
      </c>
      <c r="Y72" s="251">
        <v>624.4</v>
      </c>
      <c r="Z72" s="613">
        <v>6.92</v>
      </c>
      <c r="AA72" s="251">
        <v>68.63</v>
      </c>
      <c r="AB72" s="251">
        <v>95.61</v>
      </c>
      <c r="AC72" s="259">
        <v>2572</v>
      </c>
      <c r="AD72" s="126">
        <v>3</v>
      </c>
      <c r="AE72" s="126">
        <v>3</v>
      </c>
      <c r="AF72" s="127">
        <v>4</v>
      </c>
      <c r="AG72" s="126">
        <v>3</v>
      </c>
      <c r="AH72" s="126">
        <v>4</v>
      </c>
      <c r="AI72" s="129">
        <v>4</v>
      </c>
      <c r="AJ72" s="261" t="s">
        <v>2648</v>
      </c>
      <c r="AK72" s="261" t="s">
        <v>2648</v>
      </c>
      <c r="AL72" s="261" t="s">
        <v>2648</v>
      </c>
      <c r="AM72" s="263"/>
    </row>
    <row r="73" spans="1:39" ht="13.5" customHeight="1">
      <c r="A73" s="483" t="s">
        <v>509</v>
      </c>
      <c r="B73" s="103">
        <v>140</v>
      </c>
      <c r="C73" s="251">
        <v>440</v>
      </c>
      <c r="D73" s="251">
        <v>300</v>
      </c>
      <c r="E73" s="251">
        <v>11.5</v>
      </c>
      <c r="F73" s="251">
        <v>21</v>
      </c>
      <c r="G73" s="257">
        <v>27</v>
      </c>
      <c r="H73" s="668">
        <v>178</v>
      </c>
      <c r="I73" s="251">
        <v>398</v>
      </c>
      <c r="J73" s="251">
        <v>344</v>
      </c>
      <c r="K73" s="251" t="s">
        <v>2698</v>
      </c>
      <c r="L73" s="251">
        <v>122</v>
      </c>
      <c r="M73" s="257">
        <v>198</v>
      </c>
      <c r="N73" s="609">
        <v>2.011</v>
      </c>
      <c r="O73" s="251">
        <v>14.39</v>
      </c>
      <c r="P73" s="258" t="s">
        <v>509</v>
      </c>
      <c r="Q73" s="103">
        <v>140</v>
      </c>
      <c r="R73" s="251">
        <v>63720</v>
      </c>
      <c r="S73" s="251">
        <v>2896</v>
      </c>
      <c r="T73" s="251">
        <v>3216</v>
      </c>
      <c r="U73" s="610">
        <v>18.92</v>
      </c>
      <c r="V73" s="257">
        <v>65.78</v>
      </c>
      <c r="W73" s="251">
        <v>9465</v>
      </c>
      <c r="X73" s="612">
        <v>631</v>
      </c>
      <c r="Y73" s="251">
        <v>965.5</v>
      </c>
      <c r="Z73" s="613">
        <v>7.29</v>
      </c>
      <c r="AA73" s="251">
        <v>85.13</v>
      </c>
      <c r="AB73" s="251">
        <v>243.8</v>
      </c>
      <c r="AC73" s="259">
        <v>4148</v>
      </c>
      <c r="AD73" s="126">
        <v>1</v>
      </c>
      <c r="AE73" s="126">
        <v>1</v>
      </c>
      <c r="AF73" s="127">
        <v>1</v>
      </c>
      <c r="AG73" s="126">
        <v>1</v>
      </c>
      <c r="AH73" s="126">
        <v>2</v>
      </c>
      <c r="AI73" s="129">
        <v>3</v>
      </c>
      <c r="AJ73" s="261" t="s">
        <v>2648</v>
      </c>
      <c r="AK73" s="261" t="s">
        <v>1013</v>
      </c>
      <c r="AL73" s="261" t="s">
        <v>1013</v>
      </c>
      <c r="AM73" s="263"/>
    </row>
    <row r="74" spans="1:39" ht="13.5" customHeight="1">
      <c r="A74" s="483" t="s">
        <v>510</v>
      </c>
      <c r="B74" s="103">
        <v>171</v>
      </c>
      <c r="C74" s="251">
        <v>450</v>
      </c>
      <c r="D74" s="251">
        <v>300</v>
      </c>
      <c r="E74" s="251">
        <v>14</v>
      </c>
      <c r="F74" s="251">
        <v>26</v>
      </c>
      <c r="G74" s="257">
        <v>27</v>
      </c>
      <c r="H74" s="668">
        <v>218</v>
      </c>
      <c r="I74" s="251">
        <v>398</v>
      </c>
      <c r="J74" s="251">
        <v>344</v>
      </c>
      <c r="K74" s="251" t="s">
        <v>2698</v>
      </c>
      <c r="L74" s="251">
        <v>124</v>
      </c>
      <c r="M74" s="257">
        <v>198</v>
      </c>
      <c r="N74" s="609">
        <v>2.026</v>
      </c>
      <c r="O74" s="251">
        <v>11.84</v>
      </c>
      <c r="P74" s="258" t="s">
        <v>510</v>
      </c>
      <c r="Q74" s="103">
        <v>171</v>
      </c>
      <c r="R74" s="251">
        <v>79890</v>
      </c>
      <c r="S74" s="251">
        <v>3551</v>
      </c>
      <c r="T74" s="251">
        <v>3982</v>
      </c>
      <c r="U74" s="610">
        <v>19.14</v>
      </c>
      <c r="V74" s="257">
        <v>79.66</v>
      </c>
      <c r="W74" s="251">
        <v>11720</v>
      </c>
      <c r="X74" s="251">
        <v>781.4</v>
      </c>
      <c r="Y74" s="251">
        <v>1198</v>
      </c>
      <c r="Z74" s="613">
        <v>7.33</v>
      </c>
      <c r="AA74" s="251">
        <v>97.63</v>
      </c>
      <c r="AB74" s="251">
        <v>440.5</v>
      </c>
      <c r="AC74" s="259">
        <v>5258</v>
      </c>
      <c r="AD74" s="126">
        <v>1</v>
      </c>
      <c r="AE74" s="126">
        <v>1</v>
      </c>
      <c r="AF74" s="127">
        <v>1</v>
      </c>
      <c r="AG74" s="126">
        <v>1</v>
      </c>
      <c r="AH74" s="126">
        <v>1</v>
      </c>
      <c r="AI74" s="129">
        <v>2</v>
      </c>
      <c r="AJ74" s="261" t="s">
        <v>2648</v>
      </c>
      <c r="AK74" s="261" t="s">
        <v>1013</v>
      </c>
      <c r="AL74" s="261" t="s">
        <v>1013</v>
      </c>
      <c r="AM74" s="263"/>
    </row>
    <row r="75" spans="1:39" ht="13.5" customHeight="1">
      <c r="A75" s="483" t="s">
        <v>511</v>
      </c>
      <c r="B75" s="103">
        <v>263</v>
      </c>
      <c r="C75" s="251">
        <v>478</v>
      </c>
      <c r="D75" s="251">
        <v>307</v>
      </c>
      <c r="E75" s="251">
        <v>21</v>
      </c>
      <c r="F75" s="251">
        <v>40</v>
      </c>
      <c r="G75" s="257">
        <v>27</v>
      </c>
      <c r="H75" s="668">
        <v>335.4</v>
      </c>
      <c r="I75" s="251">
        <v>398</v>
      </c>
      <c r="J75" s="251">
        <v>344</v>
      </c>
      <c r="K75" s="251" t="s">
        <v>2698</v>
      </c>
      <c r="L75" s="251">
        <v>132</v>
      </c>
      <c r="M75" s="257">
        <v>202</v>
      </c>
      <c r="N75" s="609">
        <v>2.096</v>
      </c>
      <c r="O75" s="251">
        <v>7.959</v>
      </c>
      <c r="P75" s="258" t="s">
        <v>511</v>
      </c>
      <c r="Q75" s="103">
        <v>263</v>
      </c>
      <c r="R75" s="251">
        <v>131500</v>
      </c>
      <c r="S75" s="251">
        <v>5501</v>
      </c>
      <c r="T75" s="251">
        <v>6331</v>
      </c>
      <c r="U75" s="610">
        <v>19.8</v>
      </c>
      <c r="V75" s="257">
        <v>119.8</v>
      </c>
      <c r="W75" s="251">
        <v>19340</v>
      </c>
      <c r="X75" s="251">
        <v>1260</v>
      </c>
      <c r="Y75" s="251">
        <v>1939</v>
      </c>
      <c r="Z75" s="613">
        <v>7.59</v>
      </c>
      <c r="AA75" s="251">
        <v>132.6</v>
      </c>
      <c r="AB75" s="251">
        <v>1529</v>
      </c>
      <c r="AC75" s="259">
        <v>9251</v>
      </c>
      <c r="AD75" s="126">
        <v>1</v>
      </c>
      <c r="AE75" s="126">
        <v>1</v>
      </c>
      <c r="AF75" s="127">
        <v>1</v>
      </c>
      <c r="AG75" s="126">
        <v>1</v>
      </c>
      <c r="AH75" s="126">
        <v>1</v>
      </c>
      <c r="AI75" s="129">
        <v>1</v>
      </c>
      <c r="AJ75" s="261" t="s">
        <v>2648</v>
      </c>
      <c r="AK75" s="261" t="s">
        <v>1013</v>
      </c>
      <c r="AL75" s="261" t="s">
        <v>1013</v>
      </c>
      <c r="AM75" s="263"/>
    </row>
    <row r="76" spans="1:39" ht="13.5" customHeight="1">
      <c r="A76" s="483" t="s">
        <v>35</v>
      </c>
      <c r="B76" s="103">
        <v>107</v>
      </c>
      <c r="C76" s="251">
        <v>472</v>
      </c>
      <c r="D76" s="251">
        <v>300</v>
      </c>
      <c r="E76" s="251">
        <v>10.5</v>
      </c>
      <c r="F76" s="251">
        <v>14</v>
      </c>
      <c r="G76" s="257">
        <v>27</v>
      </c>
      <c r="H76" s="668">
        <v>136.9</v>
      </c>
      <c r="I76" s="251">
        <v>444</v>
      </c>
      <c r="J76" s="251">
        <v>390</v>
      </c>
      <c r="K76" s="251" t="s">
        <v>2698</v>
      </c>
      <c r="L76" s="251">
        <v>120</v>
      </c>
      <c r="M76" s="257">
        <v>198</v>
      </c>
      <c r="N76" s="609">
        <v>2.077</v>
      </c>
      <c r="O76" s="251">
        <v>19.33</v>
      </c>
      <c r="P76" s="258" t="s">
        <v>512</v>
      </c>
      <c r="Q76" s="103">
        <v>107</v>
      </c>
      <c r="R76" s="251">
        <v>54640</v>
      </c>
      <c r="S76" s="251">
        <v>2315</v>
      </c>
      <c r="T76" s="251">
        <v>2576</v>
      </c>
      <c r="U76" s="610">
        <v>19.98</v>
      </c>
      <c r="V76" s="257">
        <v>61.91</v>
      </c>
      <c r="W76" s="251">
        <v>6314</v>
      </c>
      <c r="X76" s="251">
        <v>420.9</v>
      </c>
      <c r="Y76" s="251">
        <v>649.3</v>
      </c>
      <c r="Z76" s="613">
        <v>6.79</v>
      </c>
      <c r="AA76" s="251">
        <v>70.13</v>
      </c>
      <c r="AB76" s="251">
        <v>107.7</v>
      </c>
      <c r="AC76" s="259">
        <v>3304</v>
      </c>
      <c r="AD76" s="126">
        <v>2</v>
      </c>
      <c r="AE76" s="126">
        <v>3</v>
      </c>
      <c r="AF76" s="127">
        <v>3</v>
      </c>
      <c r="AG76" s="126">
        <v>2</v>
      </c>
      <c r="AH76" s="126">
        <v>4</v>
      </c>
      <c r="AI76" s="129">
        <v>4</v>
      </c>
      <c r="AJ76" s="261" t="s">
        <v>2648</v>
      </c>
      <c r="AK76" s="261" t="s">
        <v>2648</v>
      </c>
      <c r="AL76" s="261" t="s">
        <v>2648</v>
      </c>
      <c r="AM76" s="263"/>
    </row>
    <row r="77" spans="1:39" ht="13.5" customHeight="1">
      <c r="A77" s="483" t="s">
        <v>513</v>
      </c>
      <c r="B77" s="103">
        <v>155</v>
      </c>
      <c r="C77" s="251">
        <v>490</v>
      </c>
      <c r="D77" s="251">
        <v>300</v>
      </c>
      <c r="E77" s="251">
        <v>12</v>
      </c>
      <c r="F77" s="251">
        <v>23</v>
      </c>
      <c r="G77" s="257">
        <v>27</v>
      </c>
      <c r="H77" s="668">
        <v>197.5</v>
      </c>
      <c r="I77" s="251">
        <v>444</v>
      </c>
      <c r="J77" s="251">
        <v>390</v>
      </c>
      <c r="K77" s="251" t="s">
        <v>2698</v>
      </c>
      <c r="L77" s="251">
        <v>122</v>
      </c>
      <c r="M77" s="257">
        <v>198</v>
      </c>
      <c r="N77" s="609">
        <v>2.11</v>
      </c>
      <c r="O77" s="610">
        <v>13.6</v>
      </c>
      <c r="P77" s="258" t="s">
        <v>513</v>
      </c>
      <c r="Q77" s="103">
        <v>155</v>
      </c>
      <c r="R77" s="251">
        <v>86970</v>
      </c>
      <c r="S77" s="251">
        <v>3550</v>
      </c>
      <c r="T77" s="251">
        <v>3949</v>
      </c>
      <c r="U77" s="610">
        <v>20.98</v>
      </c>
      <c r="V77" s="257">
        <v>74.72</v>
      </c>
      <c r="W77" s="251">
        <v>10370</v>
      </c>
      <c r="X77" s="251">
        <v>691.1</v>
      </c>
      <c r="Y77" s="251">
        <v>1059</v>
      </c>
      <c r="Z77" s="613">
        <v>7.24</v>
      </c>
      <c r="AA77" s="251">
        <v>89.63</v>
      </c>
      <c r="AB77" s="251">
        <v>309.3</v>
      </c>
      <c r="AC77" s="259">
        <v>5643</v>
      </c>
      <c r="AD77" s="126">
        <v>1</v>
      </c>
      <c r="AE77" s="126">
        <v>1</v>
      </c>
      <c r="AF77" s="127">
        <v>1</v>
      </c>
      <c r="AG77" s="126">
        <v>1</v>
      </c>
      <c r="AH77" s="126">
        <v>3</v>
      </c>
      <c r="AI77" s="129">
        <v>4</v>
      </c>
      <c r="AJ77" s="261" t="s">
        <v>2648</v>
      </c>
      <c r="AK77" s="261" t="s">
        <v>1013</v>
      </c>
      <c r="AL77" s="261" t="s">
        <v>1013</v>
      </c>
      <c r="AM77" s="263"/>
    </row>
    <row r="78" spans="1:39" ht="13.5" customHeight="1">
      <c r="A78" s="483" t="s">
        <v>514</v>
      </c>
      <c r="B78" s="103">
        <v>187</v>
      </c>
      <c r="C78" s="251">
        <v>500</v>
      </c>
      <c r="D78" s="251">
        <v>300</v>
      </c>
      <c r="E78" s="251">
        <v>14.5</v>
      </c>
      <c r="F78" s="251">
        <v>28</v>
      </c>
      <c r="G78" s="257">
        <v>27</v>
      </c>
      <c r="H78" s="668">
        <v>238.6</v>
      </c>
      <c r="I78" s="251">
        <v>444</v>
      </c>
      <c r="J78" s="251">
        <v>390</v>
      </c>
      <c r="K78" s="251" t="s">
        <v>2698</v>
      </c>
      <c r="L78" s="251">
        <v>124</v>
      </c>
      <c r="M78" s="257">
        <v>198</v>
      </c>
      <c r="N78" s="609">
        <v>2.125</v>
      </c>
      <c r="O78" s="251">
        <v>11.34</v>
      </c>
      <c r="P78" s="258" t="s">
        <v>514</v>
      </c>
      <c r="Q78" s="103">
        <v>187</v>
      </c>
      <c r="R78" s="251">
        <v>107200</v>
      </c>
      <c r="S78" s="251">
        <v>4287</v>
      </c>
      <c r="T78" s="251">
        <v>4815</v>
      </c>
      <c r="U78" s="610">
        <v>21.19</v>
      </c>
      <c r="V78" s="257">
        <v>89.82</v>
      </c>
      <c r="W78" s="251">
        <v>12620</v>
      </c>
      <c r="X78" s="251">
        <v>841.6</v>
      </c>
      <c r="Y78" s="251">
        <v>1292</v>
      </c>
      <c r="Z78" s="613">
        <v>7.27</v>
      </c>
      <c r="AA78" s="251">
        <v>102.1</v>
      </c>
      <c r="AB78" s="251">
        <v>538.4</v>
      </c>
      <c r="AC78" s="259">
        <v>7018</v>
      </c>
      <c r="AD78" s="126">
        <v>1</v>
      </c>
      <c r="AE78" s="126">
        <v>1</v>
      </c>
      <c r="AF78" s="127">
        <v>1</v>
      </c>
      <c r="AG78" s="126">
        <v>1</v>
      </c>
      <c r="AH78" s="126">
        <v>2</v>
      </c>
      <c r="AI78" s="129">
        <v>2</v>
      </c>
      <c r="AJ78" s="261" t="s">
        <v>2648</v>
      </c>
      <c r="AK78" s="261" t="s">
        <v>1013</v>
      </c>
      <c r="AL78" s="261" t="s">
        <v>1013</v>
      </c>
      <c r="AM78" s="263"/>
    </row>
    <row r="79" spans="1:39" ht="13.5" customHeight="1">
      <c r="A79" s="483" t="s">
        <v>515</v>
      </c>
      <c r="B79" s="103">
        <v>270</v>
      </c>
      <c r="C79" s="251">
        <v>524</v>
      </c>
      <c r="D79" s="251">
        <v>306</v>
      </c>
      <c r="E79" s="251">
        <v>21</v>
      </c>
      <c r="F79" s="251">
        <v>40</v>
      </c>
      <c r="G79" s="257">
        <v>27</v>
      </c>
      <c r="H79" s="668">
        <v>344.3</v>
      </c>
      <c r="I79" s="251">
        <v>444</v>
      </c>
      <c r="J79" s="251">
        <v>390</v>
      </c>
      <c r="K79" s="251" t="s">
        <v>2698</v>
      </c>
      <c r="L79" s="251">
        <v>132</v>
      </c>
      <c r="M79" s="257">
        <v>202</v>
      </c>
      <c r="N79" s="609">
        <v>2.184</v>
      </c>
      <c r="O79" s="251">
        <v>8.079</v>
      </c>
      <c r="P79" s="258" t="s">
        <v>515</v>
      </c>
      <c r="Q79" s="103">
        <v>270</v>
      </c>
      <c r="R79" s="251">
        <v>161900</v>
      </c>
      <c r="S79" s="251">
        <v>6180</v>
      </c>
      <c r="T79" s="251">
        <v>7094</v>
      </c>
      <c r="U79" s="610">
        <v>21.69</v>
      </c>
      <c r="V79" s="257">
        <v>129.5</v>
      </c>
      <c r="W79" s="251">
        <v>19150</v>
      </c>
      <c r="X79" s="251">
        <v>1252</v>
      </c>
      <c r="Y79" s="251">
        <v>1932</v>
      </c>
      <c r="Z79" s="613">
        <v>7.46</v>
      </c>
      <c r="AA79" s="251">
        <v>132.6</v>
      </c>
      <c r="AB79" s="251">
        <v>1539</v>
      </c>
      <c r="AC79" s="259">
        <v>11190</v>
      </c>
      <c r="AD79" s="126">
        <v>1</v>
      </c>
      <c r="AE79" s="126">
        <v>1</v>
      </c>
      <c r="AF79" s="127">
        <v>1</v>
      </c>
      <c r="AG79" s="126">
        <v>1</v>
      </c>
      <c r="AH79" s="126">
        <v>1</v>
      </c>
      <c r="AI79" s="129">
        <v>1</v>
      </c>
      <c r="AJ79" s="261" t="s">
        <v>2648</v>
      </c>
      <c r="AK79" s="261" t="s">
        <v>1013</v>
      </c>
      <c r="AL79" s="261" t="s">
        <v>1013</v>
      </c>
      <c r="AM79" s="263"/>
    </row>
    <row r="80" spans="1:39" ht="13.5" customHeight="1">
      <c r="A80" s="483" t="s">
        <v>36</v>
      </c>
      <c r="B80" s="103">
        <v>120</v>
      </c>
      <c r="C80" s="251">
        <v>522</v>
      </c>
      <c r="D80" s="251">
        <v>300</v>
      </c>
      <c r="E80" s="251">
        <v>11.5</v>
      </c>
      <c r="F80" s="251">
        <v>15</v>
      </c>
      <c r="G80" s="257">
        <v>27</v>
      </c>
      <c r="H80" s="668">
        <v>152.8</v>
      </c>
      <c r="I80" s="251">
        <v>492</v>
      </c>
      <c r="J80" s="251">
        <v>438</v>
      </c>
      <c r="K80" s="251" t="s">
        <v>2698</v>
      </c>
      <c r="L80" s="251">
        <v>122</v>
      </c>
      <c r="M80" s="257">
        <v>198</v>
      </c>
      <c r="N80" s="609">
        <v>2.175</v>
      </c>
      <c r="O80" s="251">
        <v>18.13</v>
      </c>
      <c r="P80" s="258" t="s">
        <v>516</v>
      </c>
      <c r="Q80" s="103">
        <v>120</v>
      </c>
      <c r="R80" s="251">
        <v>72870</v>
      </c>
      <c r="S80" s="251">
        <v>2792</v>
      </c>
      <c r="T80" s="251">
        <v>3128</v>
      </c>
      <c r="U80" s="610">
        <v>21.84</v>
      </c>
      <c r="V80" s="257">
        <v>72.66</v>
      </c>
      <c r="W80" s="251">
        <v>6767</v>
      </c>
      <c r="X80" s="251">
        <v>451.1</v>
      </c>
      <c r="Y80" s="251">
        <v>698.6</v>
      </c>
      <c r="Z80" s="613">
        <v>6.65</v>
      </c>
      <c r="AA80" s="251">
        <v>73.13</v>
      </c>
      <c r="AB80" s="251">
        <v>133.7</v>
      </c>
      <c r="AC80" s="259">
        <v>4338</v>
      </c>
      <c r="AD80" s="126">
        <v>1</v>
      </c>
      <c r="AE80" s="126">
        <v>3</v>
      </c>
      <c r="AF80" s="127">
        <v>3</v>
      </c>
      <c r="AG80" s="126">
        <v>3</v>
      </c>
      <c r="AH80" s="126">
        <v>4</v>
      </c>
      <c r="AI80" s="129">
        <v>4</v>
      </c>
      <c r="AJ80" s="261" t="s">
        <v>2648</v>
      </c>
      <c r="AK80" s="261" t="s">
        <v>2648</v>
      </c>
      <c r="AL80" s="261" t="s">
        <v>2648</v>
      </c>
      <c r="AM80" s="263"/>
    </row>
    <row r="81" spans="1:39" ht="13.5" customHeight="1">
      <c r="A81" s="483" t="s">
        <v>517</v>
      </c>
      <c r="B81" s="103">
        <v>166</v>
      </c>
      <c r="C81" s="251">
        <v>540</v>
      </c>
      <c r="D81" s="251">
        <v>300</v>
      </c>
      <c r="E81" s="251">
        <v>12.5</v>
      </c>
      <c r="F81" s="251">
        <v>24</v>
      </c>
      <c r="G81" s="257">
        <v>27</v>
      </c>
      <c r="H81" s="668">
        <v>211.8</v>
      </c>
      <c r="I81" s="251">
        <v>492</v>
      </c>
      <c r="J81" s="251">
        <v>438</v>
      </c>
      <c r="K81" s="251" t="s">
        <v>2698</v>
      </c>
      <c r="L81" s="251">
        <v>122</v>
      </c>
      <c r="M81" s="257">
        <v>198</v>
      </c>
      <c r="N81" s="609">
        <v>2.209</v>
      </c>
      <c r="O81" s="251">
        <v>13.29</v>
      </c>
      <c r="P81" s="258" t="s">
        <v>517</v>
      </c>
      <c r="Q81" s="103">
        <v>166</v>
      </c>
      <c r="R81" s="251">
        <v>111900</v>
      </c>
      <c r="S81" s="251">
        <v>4146</v>
      </c>
      <c r="T81" s="251">
        <v>4622</v>
      </c>
      <c r="U81" s="610">
        <v>22.99</v>
      </c>
      <c r="V81" s="257">
        <v>83.72</v>
      </c>
      <c r="W81" s="251">
        <v>10820</v>
      </c>
      <c r="X81" s="251">
        <v>721.3</v>
      </c>
      <c r="Y81" s="251">
        <v>1107</v>
      </c>
      <c r="Z81" s="613">
        <v>7.15</v>
      </c>
      <c r="AA81" s="251">
        <v>92.13</v>
      </c>
      <c r="AB81" s="251">
        <v>351.5</v>
      </c>
      <c r="AC81" s="259">
        <v>7189</v>
      </c>
      <c r="AD81" s="126">
        <v>1</v>
      </c>
      <c r="AE81" s="126">
        <v>1</v>
      </c>
      <c r="AF81" s="127">
        <v>1</v>
      </c>
      <c r="AG81" s="126">
        <v>2</v>
      </c>
      <c r="AH81" s="126">
        <v>4</v>
      </c>
      <c r="AI81" s="129">
        <v>4</v>
      </c>
      <c r="AJ81" s="261" t="s">
        <v>2648</v>
      </c>
      <c r="AK81" s="261" t="s">
        <v>1013</v>
      </c>
      <c r="AL81" s="261" t="s">
        <v>1013</v>
      </c>
      <c r="AM81" s="263"/>
    </row>
    <row r="82" spans="1:39" ht="13.5" customHeight="1">
      <c r="A82" s="483" t="s">
        <v>518</v>
      </c>
      <c r="B82" s="103">
        <v>199</v>
      </c>
      <c r="C82" s="251">
        <v>550</v>
      </c>
      <c r="D82" s="251">
        <v>300</v>
      </c>
      <c r="E82" s="251">
        <v>15</v>
      </c>
      <c r="F82" s="251">
        <v>29</v>
      </c>
      <c r="G82" s="257">
        <v>27</v>
      </c>
      <c r="H82" s="668">
        <v>254.1</v>
      </c>
      <c r="I82" s="251">
        <v>492</v>
      </c>
      <c r="J82" s="251">
        <v>438</v>
      </c>
      <c r="K82" s="251" t="s">
        <v>2698</v>
      </c>
      <c r="L82" s="251">
        <v>124</v>
      </c>
      <c r="M82" s="257">
        <v>198</v>
      </c>
      <c r="N82" s="609">
        <v>2.224</v>
      </c>
      <c r="O82" s="251">
        <v>11.15</v>
      </c>
      <c r="P82" s="258" t="s">
        <v>518</v>
      </c>
      <c r="Q82" s="103">
        <v>199</v>
      </c>
      <c r="R82" s="251">
        <v>136700</v>
      </c>
      <c r="S82" s="251">
        <v>4971</v>
      </c>
      <c r="T82" s="251">
        <v>5591</v>
      </c>
      <c r="U82" s="610">
        <v>23.2</v>
      </c>
      <c r="V82" s="257">
        <v>100.1</v>
      </c>
      <c r="W82" s="251">
        <v>13080</v>
      </c>
      <c r="X82" s="251">
        <v>871.8</v>
      </c>
      <c r="Y82" s="251">
        <v>1341</v>
      </c>
      <c r="Z82" s="613">
        <v>7.17</v>
      </c>
      <c r="AA82" s="251">
        <v>104.6</v>
      </c>
      <c r="AB82" s="251">
        <v>600.3</v>
      </c>
      <c r="AC82" s="259">
        <v>8856</v>
      </c>
      <c r="AD82" s="126">
        <v>1</v>
      </c>
      <c r="AE82" s="126">
        <v>1</v>
      </c>
      <c r="AF82" s="127">
        <v>1</v>
      </c>
      <c r="AG82" s="126">
        <v>1</v>
      </c>
      <c r="AH82" s="126">
        <v>2</v>
      </c>
      <c r="AI82" s="129">
        <v>3</v>
      </c>
      <c r="AJ82" s="261" t="s">
        <v>2648</v>
      </c>
      <c r="AK82" s="261" t="s">
        <v>1013</v>
      </c>
      <c r="AL82" s="261" t="s">
        <v>1013</v>
      </c>
      <c r="AM82" s="263"/>
    </row>
    <row r="83" spans="1:39" ht="13.5" customHeight="1">
      <c r="A83" s="483" t="s">
        <v>519</v>
      </c>
      <c r="B83" s="103">
        <v>278</v>
      </c>
      <c r="C83" s="251">
        <v>572</v>
      </c>
      <c r="D83" s="251">
        <v>306</v>
      </c>
      <c r="E83" s="251">
        <v>21</v>
      </c>
      <c r="F83" s="251">
        <v>40</v>
      </c>
      <c r="G83" s="257">
        <v>27</v>
      </c>
      <c r="H83" s="668">
        <v>354.4</v>
      </c>
      <c r="I83" s="251">
        <v>492</v>
      </c>
      <c r="J83" s="251">
        <v>438</v>
      </c>
      <c r="K83" s="251" t="s">
        <v>2698</v>
      </c>
      <c r="L83" s="251">
        <v>132</v>
      </c>
      <c r="M83" s="257">
        <v>202</v>
      </c>
      <c r="N83" s="609">
        <v>2.28</v>
      </c>
      <c r="O83" s="251">
        <v>8.195</v>
      </c>
      <c r="P83" s="258" t="s">
        <v>519</v>
      </c>
      <c r="Q83" s="103">
        <v>278</v>
      </c>
      <c r="R83" s="251">
        <v>198000</v>
      </c>
      <c r="S83" s="251">
        <v>6923</v>
      </c>
      <c r="T83" s="251">
        <v>7933</v>
      </c>
      <c r="U83" s="610">
        <v>23.64</v>
      </c>
      <c r="V83" s="257">
        <v>139.6</v>
      </c>
      <c r="W83" s="251">
        <v>19160</v>
      </c>
      <c r="X83" s="251">
        <v>1252</v>
      </c>
      <c r="Y83" s="251">
        <v>1937</v>
      </c>
      <c r="Z83" s="613">
        <v>7.35</v>
      </c>
      <c r="AA83" s="251">
        <v>132.6</v>
      </c>
      <c r="AB83" s="251">
        <v>1554</v>
      </c>
      <c r="AC83" s="259">
        <v>13520</v>
      </c>
      <c r="AD83" s="126">
        <v>1</v>
      </c>
      <c r="AE83" s="126">
        <v>1</v>
      </c>
      <c r="AF83" s="127">
        <v>1</v>
      </c>
      <c r="AG83" s="126">
        <v>1</v>
      </c>
      <c r="AH83" s="126">
        <v>1</v>
      </c>
      <c r="AI83" s="129">
        <v>1</v>
      </c>
      <c r="AJ83" s="261" t="s">
        <v>2648</v>
      </c>
      <c r="AK83" s="261" t="s">
        <v>1013</v>
      </c>
      <c r="AL83" s="261" t="s">
        <v>1013</v>
      </c>
      <c r="AM83" s="263"/>
    </row>
    <row r="84" spans="1:39" ht="13.5" customHeight="1">
      <c r="A84" s="483" t="s">
        <v>1733</v>
      </c>
      <c r="B84" s="103">
        <v>129</v>
      </c>
      <c r="C84" s="251">
        <v>571</v>
      </c>
      <c r="D84" s="251">
        <v>300</v>
      </c>
      <c r="E84" s="251">
        <v>12</v>
      </c>
      <c r="F84" s="251">
        <v>15.5</v>
      </c>
      <c r="G84" s="257">
        <v>27</v>
      </c>
      <c r="H84" s="668">
        <v>164.1</v>
      </c>
      <c r="I84" s="251">
        <v>540</v>
      </c>
      <c r="J84" s="251">
        <v>486</v>
      </c>
      <c r="K84" s="251" t="s">
        <v>2698</v>
      </c>
      <c r="L84" s="251">
        <v>122</v>
      </c>
      <c r="M84" s="257">
        <v>198</v>
      </c>
      <c r="N84" s="609">
        <v>2.272</v>
      </c>
      <c r="O84" s="251">
        <v>17.64</v>
      </c>
      <c r="P84" s="258" t="s">
        <v>520</v>
      </c>
      <c r="Q84" s="103">
        <v>129</v>
      </c>
      <c r="R84" s="251">
        <v>91900</v>
      </c>
      <c r="S84" s="251">
        <v>3218</v>
      </c>
      <c r="T84" s="251">
        <v>3623</v>
      </c>
      <c r="U84" s="610">
        <v>23.66</v>
      </c>
      <c r="V84" s="257">
        <v>81.29</v>
      </c>
      <c r="W84" s="251">
        <v>6993</v>
      </c>
      <c r="X84" s="251">
        <v>466.2</v>
      </c>
      <c r="Y84" s="251">
        <v>724.5</v>
      </c>
      <c r="Z84" s="613">
        <v>6.53</v>
      </c>
      <c r="AA84" s="251">
        <v>74.63</v>
      </c>
      <c r="AB84" s="251">
        <v>149.8</v>
      </c>
      <c r="AC84" s="259">
        <v>5381</v>
      </c>
      <c r="AD84" s="126">
        <v>1</v>
      </c>
      <c r="AE84" s="126">
        <v>3</v>
      </c>
      <c r="AF84" s="127">
        <v>3</v>
      </c>
      <c r="AG84" s="126">
        <v>3</v>
      </c>
      <c r="AH84" s="126">
        <v>4</v>
      </c>
      <c r="AI84" s="129">
        <v>4</v>
      </c>
      <c r="AJ84" s="261" t="s">
        <v>2648</v>
      </c>
      <c r="AK84" s="261" t="s">
        <v>2648</v>
      </c>
      <c r="AL84" s="261" t="s">
        <v>2648</v>
      </c>
      <c r="AM84" s="263"/>
    </row>
    <row r="85" spans="1:39" ht="13.5" customHeight="1">
      <c r="A85" s="483" t="s">
        <v>521</v>
      </c>
      <c r="B85" s="103">
        <v>178</v>
      </c>
      <c r="C85" s="251">
        <v>590</v>
      </c>
      <c r="D85" s="251">
        <v>300</v>
      </c>
      <c r="E85" s="251">
        <v>13</v>
      </c>
      <c r="F85" s="251">
        <v>25</v>
      </c>
      <c r="G85" s="257">
        <v>27</v>
      </c>
      <c r="H85" s="668">
        <v>226.5</v>
      </c>
      <c r="I85" s="251">
        <v>540</v>
      </c>
      <c r="J85" s="251">
        <v>486</v>
      </c>
      <c r="K85" s="251" t="s">
        <v>2698</v>
      </c>
      <c r="L85" s="251">
        <v>122</v>
      </c>
      <c r="M85" s="257">
        <v>198</v>
      </c>
      <c r="N85" s="609">
        <v>2.308</v>
      </c>
      <c r="O85" s="251">
        <v>12.98</v>
      </c>
      <c r="P85" s="258" t="s">
        <v>521</v>
      </c>
      <c r="Q85" s="103">
        <v>178</v>
      </c>
      <c r="R85" s="251">
        <v>141200</v>
      </c>
      <c r="S85" s="251">
        <v>4787</v>
      </c>
      <c r="T85" s="251">
        <v>5350</v>
      </c>
      <c r="U85" s="610">
        <v>24.97</v>
      </c>
      <c r="V85" s="257">
        <v>93.21</v>
      </c>
      <c r="W85" s="251">
        <v>11270</v>
      </c>
      <c r="X85" s="251">
        <v>751.4</v>
      </c>
      <c r="Y85" s="251">
        <v>1156</v>
      </c>
      <c r="Z85" s="613">
        <v>7.05</v>
      </c>
      <c r="AA85" s="251">
        <v>94.63</v>
      </c>
      <c r="AB85" s="251">
        <v>397.8</v>
      </c>
      <c r="AC85" s="259">
        <v>8978</v>
      </c>
      <c r="AD85" s="126">
        <v>1</v>
      </c>
      <c r="AE85" s="126">
        <v>1</v>
      </c>
      <c r="AF85" s="127">
        <v>1</v>
      </c>
      <c r="AG85" s="126">
        <v>2</v>
      </c>
      <c r="AH85" s="126">
        <v>4</v>
      </c>
      <c r="AI85" s="129">
        <v>4</v>
      </c>
      <c r="AJ85" s="261" t="s">
        <v>2648</v>
      </c>
      <c r="AK85" s="261" t="s">
        <v>1013</v>
      </c>
      <c r="AL85" s="261" t="s">
        <v>1013</v>
      </c>
      <c r="AM85" s="263"/>
    </row>
    <row r="86" spans="1:39" ht="13.5" customHeight="1">
      <c r="A86" s="481" t="s">
        <v>522</v>
      </c>
      <c r="B86" s="87">
        <v>212</v>
      </c>
      <c r="C86" s="126">
        <v>600</v>
      </c>
      <c r="D86" s="126">
        <v>300</v>
      </c>
      <c r="E86" s="126">
        <v>15.5</v>
      </c>
      <c r="F86" s="126">
        <v>30</v>
      </c>
      <c r="G86" s="127">
        <v>27</v>
      </c>
      <c r="H86" s="653">
        <v>270</v>
      </c>
      <c r="I86" s="126">
        <v>540</v>
      </c>
      <c r="J86" s="126">
        <v>486</v>
      </c>
      <c r="K86" s="126" t="s">
        <v>2698</v>
      </c>
      <c r="L86" s="126">
        <v>126</v>
      </c>
      <c r="M86" s="127">
        <v>198</v>
      </c>
      <c r="N86" s="665">
        <v>2.323</v>
      </c>
      <c r="O86" s="126">
        <v>10.96</v>
      </c>
      <c r="P86" s="128" t="s">
        <v>522</v>
      </c>
      <c r="Q86" s="87">
        <v>212</v>
      </c>
      <c r="R86" s="126">
        <v>171000</v>
      </c>
      <c r="S86" s="126">
        <v>5701</v>
      </c>
      <c r="T86" s="126">
        <v>6425</v>
      </c>
      <c r="U86" s="619">
        <v>25.17</v>
      </c>
      <c r="V86" s="127">
        <v>110.8</v>
      </c>
      <c r="W86" s="126">
        <v>13530</v>
      </c>
      <c r="X86" s="617">
        <v>902</v>
      </c>
      <c r="Y86" s="126">
        <v>1391</v>
      </c>
      <c r="Z86" s="620">
        <v>7.08</v>
      </c>
      <c r="AA86" s="251">
        <v>107.1</v>
      </c>
      <c r="AB86" s="251">
        <v>667.2</v>
      </c>
      <c r="AC86" s="259">
        <v>10970</v>
      </c>
      <c r="AD86" s="126">
        <v>1</v>
      </c>
      <c r="AE86" s="126">
        <v>1</v>
      </c>
      <c r="AF86" s="127">
        <v>1</v>
      </c>
      <c r="AG86" s="126">
        <v>1</v>
      </c>
      <c r="AH86" s="126">
        <v>3</v>
      </c>
      <c r="AI86" s="129">
        <v>4</v>
      </c>
      <c r="AJ86" s="261" t="s">
        <v>2648</v>
      </c>
      <c r="AK86" s="261" t="s">
        <v>1013</v>
      </c>
      <c r="AL86" s="261" t="s">
        <v>1013</v>
      </c>
      <c r="AM86" s="263"/>
    </row>
    <row r="87" spans="1:39" ht="13.5" customHeight="1">
      <c r="A87" s="481" t="s">
        <v>1141</v>
      </c>
      <c r="B87" s="87">
        <v>285</v>
      </c>
      <c r="C87" s="126">
        <v>620</v>
      </c>
      <c r="D87" s="126">
        <v>305</v>
      </c>
      <c r="E87" s="126">
        <v>21</v>
      </c>
      <c r="F87" s="126">
        <v>40</v>
      </c>
      <c r="G87" s="127">
        <v>27</v>
      </c>
      <c r="H87" s="653">
        <v>363.7</v>
      </c>
      <c r="I87" s="126">
        <v>540</v>
      </c>
      <c r="J87" s="126">
        <v>486</v>
      </c>
      <c r="K87" s="126" t="s">
        <v>2698</v>
      </c>
      <c r="L87" s="126">
        <v>132</v>
      </c>
      <c r="M87" s="127">
        <v>200</v>
      </c>
      <c r="N87" s="665">
        <v>2.372</v>
      </c>
      <c r="O87" s="126">
        <v>8.308</v>
      </c>
      <c r="P87" s="128" t="s">
        <v>1141</v>
      </c>
      <c r="Q87" s="87">
        <v>285</v>
      </c>
      <c r="R87" s="126">
        <v>237400</v>
      </c>
      <c r="S87" s="126">
        <v>7660</v>
      </c>
      <c r="T87" s="126">
        <v>8772</v>
      </c>
      <c r="U87" s="619">
        <v>25.55</v>
      </c>
      <c r="V87" s="127">
        <v>149.7</v>
      </c>
      <c r="W87" s="126">
        <v>18980</v>
      </c>
      <c r="X87" s="126">
        <v>1244</v>
      </c>
      <c r="Y87" s="126">
        <v>1930</v>
      </c>
      <c r="Z87" s="620">
        <v>7.22</v>
      </c>
      <c r="AA87" s="251">
        <v>132.6</v>
      </c>
      <c r="AB87" s="251">
        <v>1564</v>
      </c>
      <c r="AC87" s="259">
        <v>15910</v>
      </c>
      <c r="AD87" s="126">
        <v>1</v>
      </c>
      <c r="AE87" s="126">
        <v>1</v>
      </c>
      <c r="AF87" s="127">
        <v>1</v>
      </c>
      <c r="AG87" s="126">
        <v>1</v>
      </c>
      <c r="AH87" s="126">
        <v>1</v>
      </c>
      <c r="AI87" s="129">
        <v>1</v>
      </c>
      <c r="AJ87" s="261" t="s">
        <v>2648</v>
      </c>
      <c r="AK87" s="261" t="s">
        <v>1013</v>
      </c>
      <c r="AL87" s="261" t="s">
        <v>1013</v>
      </c>
      <c r="AM87" s="263"/>
    </row>
    <row r="88" spans="1:39" ht="13.5" customHeight="1">
      <c r="A88" s="481" t="s">
        <v>1734</v>
      </c>
      <c r="B88" s="87">
        <v>337</v>
      </c>
      <c r="C88" s="126">
        <v>632</v>
      </c>
      <c r="D88" s="126">
        <v>310</v>
      </c>
      <c r="E88" s="126">
        <v>25.5</v>
      </c>
      <c r="F88" s="126">
        <v>46</v>
      </c>
      <c r="G88" s="127">
        <v>27</v>
      </c>
      <c r="H88" s="653">
        <v>429.2</v>
      </c>
      <c r="I88" s="126">
        <v>540</v>
      </c>
      <c r="J88" s="126">
        <v>486</v>
      </c>
      <c r="K88" s="126" t="s">
        <v>2698</v>
      </c>
      <c r="L88" s="126">
        <v>138</v>
      </c>
      <c r="M88" s="127">
        <v>202</v>
      </c>
      <c r="N88" s="665">
        <v>2.407</v>
      </c>
      <c r="O88" s="126">
        <v>7.144</v>
      </c>
      <c r="P88" s="128" t="s">
        <v>2397</v>
      </c>
      <c r="Q88" s="87">
        <v>337</v>
      </c>
      <c r="R88" s="126">
        <v>283200</v>
      </c>
      <c r="S88" s="126">
        <v>8961</v>
      </c>
      <c r="T88" s="126">
        <v>10380</v>
      </c>
      <c r="U88" s="619">
        <v>25.69</v>
      </c>
      <c r="V88" s="127">
        <v>180.5</v>
      </c>
      <c r="W88" s="126">
        <v>22940</v>
      </c>
      <c r="X88" s="126">
        <v>1480</v>
      </c>
      <c r="Y88" s="126">
        <v>2310</v>
      </c>
      <c r="Z88" s="620">
        <v>7.31</v>
      </c>
      <c r="AA88" s="251">
        <v>149.1</v>
      </c>
      <c r="AB88" s="251">
        <v>2451</v>
      </c>
      <c r="AC88" s="259">
        <v>19610</v>
      </c>
      <c r="AD88" s="126">
        <v>1</v>
      </c>
      <c r="AE88" s="126">
        <v>1</v>
      </c>
      <c r="AF88" s="127">
        <v>1</v>
      </c>
      <c r="AG88" s="126">
        <v>1</v>
      </c>
      <c r="AH88" s="126">
        <v>1</v>
      </c>
      <c r="AI88" s="129">
        <v>1</v>
      </c>
      <c r="AJ88" s="261" t="s">
        <v>2648</v>
      </c>
      <c r="AK88" s="261" t="s">
        <v>1013</v>
      </c>
      <c r="AL88" s="261"/>
      <c r="AM88" s="263"/>
    </row>
    <row r="89" spans="1:39" ht="13.5" customHeight="1">
      <c r="A89" s="481" t="s">
        <v>1735</v>
      </c>
      <c r="B89" s="87">
        <v>399</v>
      </c>
      <c r="C89" s="126">
        <v>648</v>
      </c>
      <c r="D89" s="126">
        <v>315</v>
      </c>
      <c r="E89" s="126">
        <v>30</v>
      </c>
      <c r="F89" s="126">
        <v>54</v>
      </c>
      <c r="G89" s="127">
        <v>27</v>
      </c>
      <c r="H89" s="653">
        <v>508.5</v>
      </c>
      <c r="I89" s="126">
        <v>540</v>
      </c>
      <c r="J89" s="126">
        <v>486</v>
      </c>
      <c r="K89" s="126" t="s">
        <v>2698</v>
      </c>
      <c r="L89" s="126">
        <v>142</v>
      </c>
      <c r="M89" s="127">
        <v>208</v>
      </c>
      <c r="N89" s="665">
        <v>2.45</v>
      </c>
      <c r="O89" s="126">
        <v>6.137</v>
      </c>
      <c r="P89" s="128" t="s">
        <v>2398</v>
      </c>
      <c r="Q89" s="87">
        <v>399</v>
      </c>
      <c r="R89" s="126">
        <v>344600</v>
      </c>
      <c r="S89" s="126">
        <v>10640</v>
      </c>
      <c r="T89" s="126">
        <v>12460</v>
      </c>
      <c r="U89" s="619">
        <v>26.03</v>
      </c>
      <c r="V89" s="127">
        <v>213.6</v>
      </c>
      <c r="W89" s="126">
        <v>28280</v>
      </c>
      <c r="X89" s="126">
        <v>1796</v>
      </c>
      <c r="Y89" s="126">
        <v>2814</v>
      </c>
      <c r="Z89" s="620">
        <v>7.46</v>
      </c>
      <c r="AA89" s="251">
        <v>169.6</v>
      </c>
      <c r="AB89" s="251">
        <v>3966</v>
      </c>
      <c r="AC89" s="259">
        <v>24810</v>
      </c>
      <c r="AD89" s="126">
        <v>1</v>
      </c>
      <c r="AE89" s="126">
        <v>1</v>
      </c>
      <c r="AF89" s="127">
        <v>1</v>
      </c>
      <c r="AG89" s="126">
        <v>1</v>
      </c>
      <c r="AH89" s="126">
        <v>1</v>
      </c>
      <c r="AI89" s="129">
        <v>1</v>
      </c>
      <c r="AJ89" s="261" t="s">
        <v>2648</v>
      </c>
      <c r="AK89" s="261" t="s">
        <v>1013</v>
      </c>
      <c r="AL89" s="261"/>
      <c r="AM89" s="263"/>
    </row>
    <row r="90" spans="1:39" ht="13.5" customHeight="1">
      <c r="A90" s="481" t="s">
        <v>1736</v>
      </c>
      <c r="B90" s="87">
        <v>138</v>
      </c>
      <c r="C90" s="126">
        <v>620</v>
      </c>
      <c r="D90" s="126">
        <v>300</v>
      </c>
      <c r="E90" s="126">
        <v>12.5</v>
      </c>
      <c r="F90" s="126">
        <v>16</v>
      </c>
      <c r="G90" s="127">
        <v>27</v>
      </c>
      <c r="H90" s="653">
        <v>175.8</v>
      </c>
      <c r="I90" s="126">
        <v>588</v>
      </c>
      <c r="J90" s="126">
        <v>534</v>
      </c>
      <c r="K90" s="126" t="s">
        <v>2698</v>
      </c>
      <c r="L90" s="126">
        <v>122</v>
      </c>
      <c r="M90" s="127">
        <v>198</v>
      </c>
      <c r="N90" s="665">
        <v>2.369</v>
      </c>
      <c r="O90" s="126">
        <v>17.17</v>
      </c>
      <c r="P90" s="128" t="s">
        <v>1142</v>
      </c>
      <c r="Q90" s="87">
        <v>138</v>
      </c>
      <c r="R90" s="126">
        <v>113900</v>
      </c>
      <c r="S90" s="126">
        <v>3676</v>
      </c>
      <c r="T90" s="126">
        <v>4160</v>
      </c>
      <c r="U90" s="619">
        <v>25.46</v>
      </c>
      <c r="V90" s="620">
        <v>90.4</v>
      </c>
      <c r="W90" s="126">
        <v>7221</v>
      </c>
      <c r="X90" s="126">
        <v>481.4</v>
      </c>
      <c r="Y90" s="126">
        <v>750.7</v>
      </c>
      <c r="Z90" s="620">
        <v>6.41</v>
      </c>
      <c r="AA90" s="251">
        <v>76.13</v>
      </c>
      <c r="AB90" s="251">
        <v>167.5</v>
      </c>
      <c r="AC90" s="259">
        <v>6567</v>
      </c>
      <c r="AD90" s="126">
        <v>1</v>
      </c>
      <c r="AE90" s="126">
        <v>3</v>
      </c>
      <c r="AF90" s="127">
        <v>3</v>
      </c>
      <c r="AG90" s="126">
        <v>4</v>
      </c>
      <c r="AH90" s="126">
        <v>4</v>
      </c>
      <c r="AI90" s="129">
        <v>4</v>
      </c>
      <c r="AJ90" s="650" t="s">
        <v>2648</v>
      </c>
      <c r="AK90" s="261" t="s">
        <v>2648</v>
      </c>
      <c r="AL90" s="261" t="s">
        <v>2648</v>
      </c>
      <c r="AM90" s="263"/>
    </row>
    <row r="91" spans="1:39" ht="13.5" customHeight="1">
      <c r="A91" s="481" t="s">
        <v>1143</v>
      </c>
      <c r="B91" s="87">
        <v>190</v>
      </c>
      <c r="C91" s="126">
        <v>640</v>
      </c>
      <c r="D91" s="126">
        <v>300</v>
      </c>
      <c r="E91" s="126">
        <v>13.5</v>
      </c>
      <c r="F91" s="126">
        <v>26</v>
      </c>
      <c r="G91" s="127">
        <v>27</v>
      </c>
      <c r="H91" s="653">
        <v>241.6</v>
      </c>
      <c r="I91" s="126">
        <v>588</v>
      </c>
      <c r="J91" s="126">
        <v>534</v>
      </c>
      <c r="K91" s="126" t="s">
        <v>2698</v>
      </c>
      <c r="L91" s="126">
        <v>124</v>
      </c>
      <c r="M91" s="127">
        <v>198</v>
      </c>
      <c r="N91" s="665">
        <v>2.407</v>
      </c>
      <c r="O91" s="126">
        <v>12.69</v>
      </c>
      <c r="P91" s="128" t="s">
        <v>1143</v>
      </c>
      <c r="Q91" s="87">
        <v>190</v>
      </c>
      <c r="R91" s="126">
        <v>175200</v>
      </c>
      <c r="S91" s="126">
        <v>5474</v>
      </c>
      <c r="T91" s="126">
        <v>6136</v>
      </c>
      <c r="U91" s="619">
        <v>26.93</v>
      </c>
      <c r="V91" s="127">
        <v>103.2</v>
      </c>
      <c r="W91" s="126">
        <v>11720</v>
      </c>
      <c r="X91" s="126">
        <v>781.6</v>
      </c>
      <c r="Y91" s="126">
        <v>1205</v>
      </c>
      <c r="Z91" s="620">
        <v>6.97</v>
      </c>
      <c r="AA91" s="251">
        <v>97.13</v>
      </c>
      <c r="AB91" s="251">
        <v>448.3</v>
      </c>
      <c r="AC91" s="259">
        <v>11030</v>
      </c>
      <c r="AD91" s="126">
        <v>1</v>
      </c>
      <c r="AE91" s="126">
        <v>1</v>
      </c>
      <c r="AF91" s="127">
        <v>1</v>
      </c>
      <c r="AG91" s="126">
        <v>3</v>
      </c>
      <c r="AH91" s="126">
        <v>4</v>
      </c>
      <c r="AI91" s="129">
        <v>4</v>
      </c>
      <c r="AJ91" s="261" t="s">
        <v>2648</v>
      </c>
      <c r="AK91" s="261" t="s">
        <v>1013</v>
      </c>
      <c r="AL91" s="261" t="s">
        <v>1013</v>
      </c>
      <c r="AM91" s="263"/>
    </row>
    <row r="92" spans="1:39" ht="13.5" customHeight="1">
      <c r="A92" s="481" t="s">
        <v>1144</v>
      </c>
      <c r="B92" s="87">
        <v>225</v>
      </c>
      <c r="C92" s="126">
        <v>650</v>
      </c>
      <c r="D92" s="126">
        <v>300</v>
      </c>
      <c r="E92" s="126">
        <v>16</v>
      </c>
      <c r="F92" s="126">
        <v>31</v>
      </c>
      <c r="G92" s="127">
        <v>27</v>
      </c>
      <c r="H92" s="653">
        <v>286.3</v>
      </c>
      <c r="I92" s="126">
        <v>588</v>
      </c>
      <c r="J92" s="126">
        <v>534</v>
      </c>
      <c r="K92" s="126" t="s">
        <v>2698</v>
      </c>
      <c r="L92" s="126">
        <v>126</v>
      </c>
      <c r="M92" s="127">
        <v>198</v>
      </c>
      <c r="N92" s="665">
        <v>2.422</v>
      </c>
      <c r="O92" s="126">
        <v>10.77</v>
      </c>
      <c r="P92" s="128" t="s">
        <v>1144</v>
      </c>
      <c r="Q92" s="87">
        <v>225</v>
      </c>
      <c r="R92" s="126">
        <v>210600</v>
      </c>
      <c r="S92" s="126">
        <v>6480</v>
      </c>
      <c r="T92" s="126">
        <v>7320</v>
      </c>
      <c r="U92" s="619">
        <v>27.12</v>
      </c>
      <c r="V92" s="653">
        <v>122</v>
      </c>
      <c r="W92" s="126">
        <v>13980</v>
      </c>
      <c r="X92" s="126">
        <v>932.3</v>
      </c>
      <c r="Y92" s="126">
        <v>1441</v>
      </c>
      <c r="Z92" s="620">
        <v>6.99</v>
      </c>
      <c r="AA92" s="251">
        <v>109.6</v>
      </c>
      <c r="AB92" s="251">
        <v>739.2</v>
      </c>
      <c r="AC92" s="259">
        <v>13360</v>
      </c>
      <c r="AD92" s="126">
        <v>1</v>
      </c>
      <c r="AE92" s="126">
        <v>1</v>
      </c>
      <c r="AF92" s="127">
        <v>1</v>
      </c>
      <c r="AG92" s="126">
        <v>2</v>
      </c>
      <c r="AH92" s="126">
        <v>3</v>
      </c>
      <c r="AI92" s="129">
        <v>4</v>
      </c>
      <c r="AJ92" s="261" t="s">
        <v>2648</v>
      </c>
      <c r="AK92" s="261" t="s">
        <v>1013</v>
      </c>
      <c r="AL92" s="261" t="s">
        <v>1013</v>
      </c>
      <c r="AM92" s="263"/>
    </row>
    <row r="93" spans="1:39" ht="13.5" customHeight="1">
      <c r="A93" s="481" t="s">
        <v>1292</v>
      </c>
      <c r="B93" s="87">
        <v>293</v>
      </c>
      <c r="C93" s="126">
        <v>668</v>
      </c>
      <c r="D93" s="126">
        <v>305</v>
      </c>
      <c r="E93" s="126">
        <v>21</v>
      </c>
      <c r="F93" s="126">
        <v>40</v>
      </c>
      <c r="G93" s="127">
        <v>27</v>
      </c>
      <c r="H93" s="653">
        <v>373.7</v>
      </c>
      <c r="I93" s="126">
        <v>588</v>
      </c>
      <c r="J93" s="126">
        <v>534</v>
      </c>
      <c r="K93" s="126" t="s">
        <v>2698</v>
      </c>
      <c r="L93" s="126">
        <v>132</v>
      </c>
      <c r="M93" s="127">
        <v>200</v>
      </c>
      <c r="N93" s="665">
        <v>2.468</v>
      </c>
      <c r="O93" s="126">
        <v>8.411</v>
      </c>
      <c r="P93" s="128" t="s">
        <v>1292</v>
      </c>
      <c r="Q93" s="87">
        <v>293</v>
      </c>
      <c r="R93" s="126">
        <v>281700</v>
      </c>
      <c r="S93" s="126">
        <v>8433</v>
      </c>
      <c r="T93" s="126">
        <v>9657</v>
      </c>
      <c r="U93" s="619">
        <v>27.45</v>
      </c>
      <c r="V93" s="127">
        <v>159.7</v>
      </c>
      <c r="W93" s="126">
        <v>18980</v>
      </c>
      <c r="X93" s="126">
        <v>1245</v>
      </c>
      <c r="Y93" s="126">
        <v>1936</v>
      </c>
      <c r="Z93" s="620">
        <v>7.13</v>
      </c>
      <c r="AA93" s="251">
        <v>132.6</v>
      </c>
      <c r="AB93" s="251">
        <v>1579</v>
      </c>
      <c r="AC93" s="259">
        <v>18650</v>
      </c>
      <c r="AD93" s="126">
        <v>1</v>
      </c>
      <c r="AE93" s="126">
        <v>1</v>
      </c>
      <c r="AF93" s="127">
        <v>1</v>
      </c>
      <c r="AG93" s="126">
        <v>1</v>
      </c>
      <c r="AH93" s="126">
        <v>1</v>
      </c>
      <c r="AI93" s="129">
        <v>2</v>
      </c>
      <c r="AJ93" s="261" t="s">
        <v>2648</v>
      </c>
      <c r="AK93" s="261" t="s">
        <v>1013</v>
      </c>
      <c r="AL93" s="261" t="s">
        <v>1013</v>
      </c>
      <c r="AM93" s="263"/>
    </row>
    <row r="94" spans="1:39" ht="13.5" customHeight="1">
      <c r="A94" s="481" t="s">
        <v>27</v>
      </c>
      <c r="B94" s="87">
        <v>343</v>
      </c>
      <c r="C94" s="126">
        <v>680</v>
      </c>
      <c r="D94" s="126">
        <v>309</v>
      </c>
      <c r="E94" s="126">
        <v>25</v>
      </c>
      <c r="F94" s="126">
        <v>46</v>
      </c>
      <c r="G94" s="127">
        <v>27</v>
      </c>
      <c r="H94" s="653">
        <v>437.5</v>
      </c>
      <c r="I94" s="126">
        <v>588</v>
      </c>
      <c r="J94" s="126">
        <v>534</v>
      </c>
      <c r="K94" s="126" t="s">
        <v>2698</v>
      </c>
      <c r="L94" s="126">
        <v>138</v>
      </c>
      <c r="M94" s="127">
        <v>202</v>
      </c>
      <c r="N94" s="665">
        <v>2.5</v>
      </c>
      <c r="O94" s="126">
        <v>7.278</v>
      </c>
      <c r="P94" s="128" t="s">
        <v>2399</v>
      </c>
      <c r="Q94" s="87">
        <v>343</v>
      </c>
      <c r="R94" s="126">
        <v>333700</v>
      </c>
      <c r="S94" s="126">
        <v>9815</v>
      </c>
      <c r="T94" s="126">
        <v>11350</v>
      </c>
      <c r="U94" s="619">
        <v>27.62</v>
      </c>
      <c r="V94" s="127">
        <v>189.6</v>
      </c>
      <c r="W94" s="126">
        <v>22720</v>
      </c>
      <c r="X94" s="126">
        <v>1470</v>
      </c>
      <c r="Y94" s="126">
        <v>2300</v>
      </c>
      <c r="Z94" s="620">
        <v>7.21</v>
      </c>
      <c r="AA94" s="251">
        <v>148.6</v>
      </c>
      <c r="AB94" s="251">
        <v>2442</v>
      </c>
      <c r="AC94" s="259">
        <v>22730</v>
      </c>
      <c r="AD94" s="126">
        <v>1</v>
      </c>
      <c r="AE94" s="126">
        <v>1</v>
      </c>
      <c r="AF94" s="127">
        <v>1</v>
      </c>
      <c r="AG94" s="126">
        <v>1</v>
      </c>
      <c r="AH94" s="126">
        <v>1</v>
      </c>
      <c r="AI94" s="129">
        <v>1</v>
      </c>
      <c r="AJ94" s="261" t="s">
        <v>2648</v>
      </c>
      <c r="AK94" s="261" t="s">
        <v>1013</v>
      </c>
      <c r="AL94" s="261"/>
      <c r="AM94" s="263"/>
    </row>
    <row r="95" spans="1:39" ht="13.5" customHeight="1">
      <c r="A95" s="481" t="s">
        <v>28</v>
      </c>
      <c r="B95" s="87">
        <v>407</v>
      </c>
      <c r="C95" s="126">
        <v>696</v>
      </c>
      <c r="D95" s="126">
        <v>314</v>
      </c>
      <c r="E95" s="126">
        <v>29.5</v>
      </c>
      <c r="F95" s="126">
        <v>54</v>
      </c>
      <c r="G95" s="127">
        <v>27</v>
      </c>
      <c r="H95" s="653">
        <v>518.8</v>
      </c>
      <c r="I95" s="126">
        <v>588</v>
      </c>
      <c r="J95" s="126">
        <v>534</v>
      </c>
      <c r="K95" s="126" t="s">
        <v>2698</v>
      </c>
      <c r="L95" s="126">
        <v>142</v>
      </c>
      <c r="M95" s="127">
        <v>206</v>
      </c>
      <c r="N95" s="665">
        <v>2.543</v>
      </c>
      <c r="O95" s="126">
        <v>6.243</v>
      </c>
      <c r="P95" s="128" t="s">
        <v>2400</v>
      </c>
      <c r="Q95" s="87">
        <v>407</v>
      </c>
      <c r="R95" s="126">
        <v>405400</v>
      </c>
      <c r="S95" s="126">
        <v>11650</v>
      </c>
      <c r="T95" s="126">
        <v>13620</v>
      </c>
      <c r="U95" s="619">
        <v>27.95</v>
      </c>
      <c r="V95" s="127">
        <v>224.8</v>
      </c>
      <c r="W95" s="126">
        <v>28020</v>
      </c>
      <c r="X95" s="126">
        <v>1785</v>
      </c>
      <c r="Y95" s="126">
        <v>2803</v>
      </c>
      <c r="Z95" s="620">
        <v>7.35</v>
      </c>
      <c r="AA95" s="251">
        <v>169.1</v>
      </c>
      <c r="AB95" s="251">
        <v>3958</v>
      </c>
      <c r="AC95" s="259">
        <v>28710</v>
      </c>
      <c r="AD95" s="126">
        <v>1</v>
      </c>
      <c r="AE95" s="126">
        <v>1</v>
      </c>
      <c r="AF95" s="127">
        <v>1</v>
      </c>
      <c r="AG95" s="126">
        <v>1</v>
      </c>
      <c r="AH95" s="126">
        <v>1</v>
      </c>
      <c r="AI95" s="129">
        <v>1</v>
      </c>
      <c r="AJ95" s="261" t="s">
        <v>2648</v>
      </c>
      <c r="AK95" s="261" t="s">
        <v>1013</v>
      </c>
      <c r="AL95" s="261"/>
      <c r="AM95" s="263"/>
    </row>
    <row r="96" spans="1:39" ht="13.5" customHeight="1">
      <c r="A96" s="481" t="s">
        <v>29</v>
      </c>
      <c r="B96" s="87">
        <v>150</v>
      </c>
      <c r="C96" s="126">
        <v>670</v>
      </c>
      <c r="D96" s="126">
        <v>300</v>
      </c>
      <c r="E96" s="126">
        <v>13</v>
      </c>
      <c r="F96" s="126">
        <v>17</v>
      </c>
      <c r="G96" s="127">
        <v>27</v>
      </c>
      <c r="H96" s="653">
        <v>190.9</v>
      </c>
      <c r="I96" s="126">
        <v>636</v>
      </c>
      <c r="J96" s="126">
        <v>582</v>
      </c>
      <c r="K96" s="126" t="s">
        <v>2698</v>
      </c>
      <c r="L96" s="126">
        <v>122</v>
      </c>
      <c r="M96" s="127">
        <v>198</v>
      </c>
      <c r="N96" s="665">
        <v>2.468</v>
      </c>
      <c r="O96" s="126">
        <v>16.46</v>
      </c>
      <c r="P96" s="128" t="s">
        <v>1293</v>
      </c>
      <c r="Q96" s="87">
        <v>150</v>
      </c>
      <c r="R96" s="126">
        <v>142700</v>
      </c>
      <c r="S96" s="126">
        <v>4260</v>
      </c>
      <c r="T96" s="126">
        <v>4840</v>
      </c>
      <c r="U96" s="619">
        <v>27.34</v>
      </c>
      <c r="V96" s="127">
        <v>100.3</v>
      </c>
      <c r="W96" s="126">
        <v>7673</v>
      </c>
      <c r="X96" s="126">
        <v>511.5</v>
      </c>
      <c r="Y96" s="126">
        <v>799.7</v>
      </c>
      <c r="Z96" s="620">
        <v>6.34</v>
      </c>
      <c r="AA96" s="251">
        <v>78.63</v>
      </c>
      <c r="AB96" s="251">
        <v>195.2</v>
      </c>
      <c r="AC96" s="259">
        <v>8155</v>
      </c>
      <c r="AD96" s="126">
        <v>1</v>
      </c>
      <c r="AE96" s="126">
        <v>2</v>
      </c>
      <c r="AF96" s="127">
        <v>3</v>
      </c>
      <c r="AG96" s="126">
        <v>4</v>
      </c>
      <c r="AH96" s="126">
        <v>4</v>
      </c>
      <c r="AI96" s="129">
        <v>4</v>
      </c>
      <c r="AJ96" s="261" t="s">
        <v>2648</v>
      </c>
      <c r="AK96" s="261" t="s">
        <v>2648</v>
      </c>
      <c r="AL96" s="261" t="s">
        <v>2648</v>
      </c>
      <c r="AM96" s="263"/>
    </row>
    <row r="97" spans="1:39" ht="13.5" customHeight="1">
      <c r="A97" s="481" t="s">
        <v>1294</v>
      </c>
      <c r="B97" s="87">
        <v>204</v>
      </c>
      <c r="C97" s="126">
        <v>690</v>
      </c>
      <c r="D97" s="126">
        <v>300</v>
      </c>
      <c r="E97" s="126">
        <v>14.5</v>
      </c>
      <c r="F97" s="126">
        <v>27</v>
      </c>
      <c r="G97" s="127">
        <v>27</v>
      </c>
      <c r="H97" s="653">
        <v>260.5</v>
      </c>
      <c r="I97" s="126">
        <v>636</v>
      </c>
      <c r="J97" s="126">
        <v>582</v>
      </c>
      <c r="K97" s="126" t="s">
        <v>2698</v>
      </c>
      <c r="L97" s="126">
        <v>124</v>
      </c>
      <c r="M97" s="127">
        <v>198</v>
      </c>
      <c r="N97" s="665">
        <v>2.505</v>
      </c>
      <c r="O97" s="126">
        <v>12.25</v>
      </c>
      <c r="P97" s="128" t="s">
        <v>1294</v>
      </c>
      <c r="Q97" s="87">
        <v>204</v>
      </c>
      <c r="R97" s="126">
        <v>215300</v>
      </c>
      <c r="S97" s="126">
        <v>6241</v>
      </c>
      <c r="T97" s="126">
        <v>7032</v>
      </c>
      <c r="U97" s="619">
        <v>28.75</v>
      </c>
      <c r="V97" s="653">
        <v>117</v>
      </c>
      <c r="W97" s="126">
        <v>12180</v>
      </c>
      <c r="X97" s="126">
        <v>811.9</v>
      </c>
      <c r="Y97" s="126">
        <v>1257</v>
      </c>
      <c r="Z97" s="620">
        <v>6.84</v>
      </c>
      <c r="AA97" s="251">
        <v>100.1</v>
      </c>
      <c r="AB97" s="251">
        <v>513.9</v>
      </c>
      <c r="AC97" s="259">
        <v>13350</v>
      </c>
      <c r="AD97" s="126">
        <v>1</v>
      </c>
      <c r="AE97" s="126">
        <v>1</v>
      </c>
      <c r="AF97" s="127">
        <v>1</v>
      </c>
      <c r="AG97" s="126">
        <v>3</v>
      </c>
      <c r="AH97" s="126">
        <v>4</v>
      </c>
      <c r="AI97" s="129">
        <v>4</v>
      </c>
      <c r="AJ97" s="261" t="s">
        <v>2648</v>
      </c>
      <c r="AK97" s="261" t="s">
        <v>1013</v>
      </c>
      <c r="AL97" s="261" t="s">
        <v>1013</v>
      </c>
      <c r="AM97" s="263"/>
    </row>
    <row r="98" spans="1:39" ht="13.5" customHeight="1">
      <c r="A98" s="483" t="s">
        <v>1295</v>
      </c>
      <c r="B98" s="103">
        <v>241</v>
      </c>
      <c r="C98" s="251">
        <v>700</v>
      </c>
      <c r="D98" s="251">
        <v>300</v>
      </c>
      <c r="E98" s="251">
        <v>17</v>
      </c>
      <c r="F98" s="251">
        <v>32</v>
      </c>
      <c r="G98" s="257">
        <v>27</v>
      </c>
      <c r="H98" s="668">
        <v>306.4</v>
      </c>
      <c r="I98" s="251">
        <v>636</v>
      </c>
      <c r="J98" s="251">
        <v>582</v>
      </c>
      <c r="K98" s="251" t="s">
        <v>2698</v>
      </c>
      <c r="L98" s="251">
        <v>126</v>
      </c>
      <c r="M98" s="257">
        <v>198</v>
      </c>
      <c r="N98" s="609">
        <v>2.52</v>
      </c>
      <c r="O98" s="251">
        <v>10.48</v>
      </c>
      <c r="P98" s="258" t="s">
        <v>1295</v>
      </c>
      <c r="Q98" s="103">
        <v>241</v>
      </c>
      <c r="R98" s="251">
        <v>256900</v>
      </c>
      <c r="S98" s="251">
        <v>7340</v>
      </c>
      <c r="T98" s="251">
        <v>8327</v>
      </c>
      <c r="U98" s="610">
        <v>28.96</v>
      </c>
      <c r="V98" s="257">
        <v>137.1</v>
      </c>
      <c r="W98" s="251">
        <v>14440</v>
      </c>
      <c r="X98" s="251">
        <v>962.7</v>
      </c>
      <c r="Y98" s="251">
        <v>1495</v>
      </c>
      <c r="Z98" s="613">
        <v>6.87</v>
      </c>
      <c r="AA98" s="251">
        <v>112.6</v>
      </c>
      <c r="AB98" s="251">
        <v>830.9</v>
      </c>
      <c r="AC98" s="259">
        <v>16060</v>
      </c>
      <c r="AD98" s="126">
        <v>1</v>
      </c>
      <c r="AE98" s="126">
        <v>1</v>
      </c>
      <c r="AF98" s="127">
        <v>1</v>
      </c>
      <c r="AG98" s="126">
        <v>2</v>
      </c>
      <c r="AH98" s="126">
        <v>4</v>
      </c>
      <c r="AI98" s="129">
        <v>4</v>
      </c>
      <c r="AJ98" s="261" t="s">
        <v>2648</v>
      </c>
      <c r="AK98" s="261" t="s">
        <v>1013</v>
      </c>
      <c r="AL98" s="261" t="s">
        <v>1013</v>
      </c>
      <c r="AM98" s="263"/>
    </row>
    <row r="99" spans="1:39" ht="13.5" customHeight="1">
      <c r="A99" s="483" t="s">
        <v>1296</v>
      </c>
      <c r="B99" s="103">
        <v>301</v>
      </c>
      <c r="C99" s="251">
        <v>716</v>
      </c>
      <c r="D99" s="251">
        <v>304</v>
      </c>
      <c r="E99" s="251">
        <v>21</v>
      </c>
      <c r="F99" s="251">
        <v>40</v>
      </c>
      <c r="G99" s="257">
        <v>27</v>
      </c>
      <c r="H99" s="668">
        <v>383</v>
      </c>
      <c r="I99" s="251">
        <v>636</v>
      </c>
      <c r="J99" s="251">
        <v>582</v>
      </c>
      <c r="K99" s="251" t="s">
        <v>2698</v>
      </c>
      <c r="L99" s="251">
        <v>132</v>
      </c>
      <c r="M99" s="257">
        <v>200</v>
      </c>
      <c r="N99" s="609">
        <v>2.56</v>
      </c>
      <c r="O99" s="251">
        <v>8.513</v>
      </c>
      <c r="P99" s="258" t="s">
        <v>1296</v>
      </c>
      <c r="Q99" s="103">
        <v>301</v>
      </c>
      <c r="R99" s="251">
        <v>329300</v>
      </c>
      <c r="S99" s="251">
        <v>9198</v>
      </c>
      <c r="T99" s="251">
        <v>10540</v>
      </c>
      <c r="U99" s="610">
        <v>29.32</v>
      </c>
      <c r="V99" s="257">
        <v>169.8</v>
      </c>
      <c r="W99" s="251">
        <v>18800</v>
      </c>
      <c r="X99" s="251">
        <v>1237</v>
      </c>
      <c r="Y99" s="251">
        <v>1929</v>
      </c>
      <c r="Z99" s="613">
        <v>7.01</v>
      </c>
      <c r="AA99" s="251">
        <v>132.6</v>
      </c>
      <c r="AB99" s="251">
        <v>1589</v>
      </c>
      <c r="AC99" s="259">
        <v>21400</v>
      </c>
      <c r="AD99" s="126">
        <v>1</v>
      </c>
      <c r="AE99" s="126">
        <v>1</v>
      </c>
      <c r="AF99" s="127">
        <v>1</v>
      </c>
      <c r="AG99" s="126">
        <v>1</v>
      </c>
      <c r="AH99" s="126">
        <v>2</v>
      </c>
      <c r="AI99" s="129">
        <v>3</v>
      </c>
      <c r="AJ99" s="261" t="s">
        <v>2648</v>
      </c>
      <c r="AK99" s="261" t="s">
        <v>1013</v>
      </c>
      <c r="AL99" s="261" t="s">
        <v>1013</v>
      </c>
      <c r="AM99" s="263"/>
    </row>
    <row r="100" spans="1:39" ht="13.5" customHeight="1">
      <c r="A100" s="483" t="s">
        <v>30</v>
      </c>
      <c r="B100" s="103">
        <v>352</v>
      </c>
      <c r="C100" s="251">
        <v>728</v>
      </c>
      <c r="D100" s="251">
        <v>308</v>
      </c>
      <c r="E100" s="251">
        <v>25</v>
      </c>
      <c r="F100" s="251">
        <v>46</v>
      </c>
      <c r="G100" s="257">
        <v>27</v>
      </c>
      <c r="H100" s="668">
        <v>448.6</v>
      </c>
      <c r="I100" s="251">
        <v>636</v>
      </c>
      <c r="J100" s="251">
        <v>582</v>
      </c>
      <c r="K100" s="251" t="s">
        <v>2698</v>
      </c>
      <c r="L100" s="251">
        <v>138</v>
      </c>
      <c r="M100" s="257">
        <v>200</v>
      </c>
      <c r="N100" s="609">
        <v>2.592</v>
      </c>
      <c r="O100" s="251">
        <v>7.359</v>
      </c>
      <c r="P100" s="258" t="s">
        <v>2401</v>
      </c>
      <c r="Q100" s="103">
        <v>352</v>
      </c>
      <c r="R100" s="251">
        <v>389700</v>
      </c>
      <c r="S100" s="251">
        <v>10710</v>
      </c>
      <c r="T100" s="251">
        <v>12390</v>
      </c>
      <c r="U100" s="610">
        <v>29.47</v>
      </c>
      <c r="V100" s="257">
        <v>201.6</v>
      </c>
      <c r="W100" s="251">
        <v>22510</v>
      </c>
      <c r="X100" s="251">
        <v>1461</v>
      </c>
      <c r="Y100" s="251">
        <v>2293</v>
      </c>
      <c r="Z100" s="613">
        <v>7.08</v>
      </c>
      <c r="AA100" s="251">
        <v>148.6</v>
      </c>
      <c r="AB100" s="251">
        <v>2461</v>
      </c>
      <c r="AC100" s="259">
        <v>26050</v>
      </c>
      <c r="AD100" s="126">
        <v>1</v>
      </c>
      <c r="AE100" s="126">
        <v>1</v>
      </c>
      <c r="AF100" s="127">
        <v>1</v>
      </c>
      <c r="AG100" s="126">
        <v>1</v>
      </c>
      <c r="AH100" s="126">
        <v>1</v>
      </c>
      <c r="AI100" s="129">
        <v>1</v>
      </c>
      <c r="AJ100" s="261" t="s">
        <v>2648</v>
      </c>
      <c r="AK100" s="261" t="s">
        <v>1013</v>
      </c>
      <c r="AL100" s="261"/>
      <c r="AM100" s="263"/>
    </row>
    <row r="101" spans="1:39" ht="13.5" customHeight="1">
      <c r="A101" s="483" t="s">
        <v>31</v>
      </c>
      <c r="B101" s="103">
        <v>418</v>
      </c>
      <c r="C101" s="251">
        <v>744</v>
      </c>
      <c r="D101" s="251">
        <v>313</v>
      </c>
      <c r="E101" s="251">
        <v>29.5</v>
      </c>
      <c r="F101" s="251">
        <v>54</v>
      </c>
      <c r="G101" s="257">
        <v>27</v>
      </c>
      <c r="H101" s="668">
        <v>531.9</v>
      </c>
      <c r="I101" s="251">
        <v>636</v>
      </c>
      <c r="J101" s="251">
        <v>582</v>
      </c>
      <c r="K101" s="251" t="s">
        <v>2698</v>
      </c>
      <c r="L101" s="251">
        <v>142</v>
      </c>
      <c r="M101" s="257">
        <v>206</v>
      </c>
      <c r="N101" s="609">
        <v>2.635</v>
      </c>
      <c r="O101" s="609">
        <v>6.31</v>
      </c>
      <c r="P101" s="258" t="s">
        <v>2402</v>
      </c>
      <c r="Q101" s="103">
        <v>418</v>
      </c>
      <c r="R101" s="251">
        <v>472500</v>
      </c>
      <c r="S101" s="251">
        <v>12700</v>
      </c>
      <c r="T101" s="251">
        <v>14840</v>
      </c>
      <c r="U101" s="610">
        <v>29.8</v>
      </c>
      <c r="V101" s="668">
        <v>239</v>
      </c>
      <c r="W101" s="251">
        <v>27760</v>
      </c>
      <c r="X101" s="251">
        <v>1774</v>
      </c>
      <c r="Y101" s="251">
        <v>2797</v>
      </c>
      <c r="Z101" s="613">
        <v>7.22</v>
      </c>
      <c r="AA101" s="251">
        <v>169.1</v>
      </c>
      <c r="AB101" s="251">
        <v>3989</v>
      </c>
      <c r="AC101" s="259">
        <v>32850</v>
      </c>
      <c r="AD101" s="126">
        <v>1</v>
      </c>
      <c r="AE101" s="126">
        <v>1</v>
      </c>
      <c r="AF101" s="127">
        <v>1</v>
      </c>
      <c r="AG101" s="126">
        <v>1</v>
      </c>
      <c r="AH101" s="126">
        <v>1</v>
      </c>
      <c r="AI101" s="129">
        <v>1</v>
      </c>
      <c r="AJ101" s="261" t="s">
        <v>2648</v>
      </c>
      <c r="AK101" s="261" t="s">
        <v>1013</v>
      </c>
      <c r="AL101" s="261"/>
      <c r="AM101" s="263"/>
    </row>
    <row r="102" spans="1:39" ht="13.5" customHeight="1">
      <c r="A102" s="481" t="s">
        <v>1882</v>
      </c>
      <c r="B102" s="87">
        <v>172</v>
      </c>
      <c r="C102" s="126">
        <v>770</v>
      </c>
      <c r="D102" s="126">
        <v>300</v>
      </c>
      <c r="E102" s="126">
        <v>14</v>
      </c>
      <c r="F102" s="126">
        <v>18</v>
      </c>
      <c r="G102" s="127">
        <v>30</v>
      </c>
      <c r="H102" s="653">
        <v>218.5</v>
      </c>
      <c r="I102" s="126">
        <v>734</v>
      </c>
      <c r="J102" s="126">
        <v>674</v>
      </c>
      <c r="K102" s="126" t="s">
        <v>2698</v>
      </c>
      <c r="L102" s="126">
        <v>130</v>
      </c>
      <c r="M102" s="127">
        <v>198</v>
      </c>
      <c r="N102" s="665">
        <v>2.66</v>
      </c>
      <c r="O102" s="126">
        <v>15.51</v>
      </c>
      <c r="P102" s="128" t="s">
        <v>1297</v>
      </c>
      <c r="Q102" s="87">
        <v>172</v>
      </c>
      <c r="R102" s="126">
        <v>208900</v>
      </c>
      <c r="S102" s="126">
        <v>5426</v>
      </c>
      <c r="T102" s="126">
        <v>6225</v>
      </c>
      <c r="U102" s="619">
        <v>30.92</v>
      </c>
      <c r="V102" s="127">
        <v>123.8</v>
      </c>
      <c r="W102" s="126">
        <v>8134</v>
      </c>
      <c r="X102" s="126">
        <v>542.2</v>
      </c>
      <c r="Y102" s="126">
        <v>856.6</v>
      </c>
      <c r="Z102" s="620">
        <v>6.1</v>
      </c>
      <c r="AA102" s="251">
        <v>85.15</v>
      </c>
      <c r="AB102" s="251">
        <v>256.8</v>
      </c>
      <c r="AC102" s="259">
        <v>11450</v>
      </c>
      <c r="AD102" s="126">
        <v>1</v>
      </c>
      <c r="AE102" s="126">
        <v>2</v>
      </c>
      <c r="AF102" s="127">
        <v>3</v>
      </c>
      <c r="AG102" s="126">
        <v>4</v>
      </c>
      <c r="AH102" s="126">
        <v>4</v>
      </c>
      <c r="AI102" s="129">
        <v>4</v>
      </c>
      <c r="AJ102" s="261" t="s">
        <v>2648</v>
      </c>
      <c r="AK102" s="261" t="s">
        <v>2648</v>
      </c>
      <c r="AL102" s="261" t="s">
        <v>2648</v>
      </c>
      <c r="AM102" s="263"/>
    </row>
    <row r="103" spans="1:39" ht="13.5" customHeight="1">
      <c r="A103" s="481" t="s">
        <v>1106</v>
      </c>
      <c r="B103" s="87">
        <v>224</v>
      </c>
      <c r="C103" s="126">
        <v>790</v>
      </c>
      <c r="D103" s="126">
        <v>300</v>
      </c>
      <c r="E103" s="126">
        <v>15</v>
      </c>
      <c r="F103" s="126">
        <v>28</v>
      </c>
      <c r="G103" s="127">
        <v>30</v>
      </c>
      <c r="H103" s="653">
        <v>285.8</v>
      </c>
      <c r="I103" s="126">
        <v>734</v>
      </c>
      <c r="J103" s="126">
        <v>674</v>
      </c>
      <c r="K103" s="126" t="s">
        <v>2698</v>
      </c>
      <c r="L103" s="126">
        <v>130</v>
      </c>
      <c r="M103" s="127">
        <v>198</v>
      </c>
      <c r="N103" s="665">
        <v>2.698</v>
      </c>
      <c r="O103" s="126">
        <v>12.03</v>
      </c>
      <c r="P103" s="128" t="s">
        <v>1106</v>
      </c>
      <c r="Q103" s="87">
        <v>224</v>
      </c>
      <c r="R103" s="126">
        <v>303400</v>
      </c>
      <c r="S103" s="126">
        <v>7682</v>
      </c>
      <c r="T103" s="126">
        <v>8699</v>
      </c>
      <c r="U103" s="619">
        <v>32.58</v>
      </c>
      <c r="V103" s="127">
        <v>138.8</v>
      </c>
      <c r="W103" s="126">
        <v>12640</v>
      </c>
      <c r="X103" s="126">
        <v>842.6</v>
      </c>
      <c r="Y103" s="126">
        <v>1312</v>
      </c>
      <c r="Z103" s="620">
        <v>6.65</v>
      </c>
      <c r="AA103" s="251">
        <v>106.1</v>
      </c>
      <c r="AB103" s="251">
        <v>596.9</v>
      </c>
      <c r="AC103" s="259">
        <v>18290</v>
      </c>
      <c r="AD103" s="126">
        <v>1</v>
      </c>
      <c r="AE103" s="126">
        <v>1</v>
      </c>
      <c r="AF103" s="127">
        <v>1</v>
      </c>
      <c r="AG103" s="126">
        <v>4</v>
      </c>
      <c r="AH103" s="126">
        <v>4</v>
      </c>
      <c r="AI103" s="129">
        <v>4</v>
      </c>
      <c r="AJ103" s="261" t="s">
        <v>2648</v>
      </c>
      <c r="AK103" s="261" t="s">
        <v>1013</v>
      </c>
      <c r="AL103" s="261" t="s">
        <v>1013</v>
      </c>
      <c r="AM103" s="263"/>
    </row>
    <row r="104" spans="1:39" ht="13.5" customHeight="1">
      <c r="A104" s="481" t="s">
        <v>1107</v>
      </c>
      <c r="B104" s="87">
        <v>262</v>
      </c>
      <c r="C104" s="126">
        <v>800</v>
      </c>
      <c r="D104" s="126">
        <v>300</v>
      </c>
      <c r="E104" s="126">
        <v>17.5</v>
      </c>
      <c r="F104" s="126">
        <v>33</v>
      </c>
      <c r="G104" s="127">
        <v>30</v>
      </c>
      <c r="H104" s="653">
        <v>334.2</v>
      </c>
      <c r="I104" s="126">
        <v>734</v>
      </c>
      <c r="J104" s="126">
        <v>674</v>
      </c>
      <c r="K104" s="126" t="s">
        <v>2698</v>
      </c>
      <c r="L104" s="126">
        <v>134</v>
      </c>
      <c r="M104" s="127">
        <v>198</v>
      </c>
      <c r="N104" s="665">
        <v>2.713</v>
      </c>
      <c r="O104" s="126">
        <v>10.34</v>
      </c>
      <c r="P104" s="128" t="s">
        <v>1107</v>
      </c>
      <c r="Q104" s="87">
        <v>262</v>
      </c>
      <c r="R104" s="126">
        <v>359100</v>
      </c>
      <c r="S104" s="126">
        <v>8977</v>
      </c>
      <c r="T104" s="126">
        <v>10230</v>
      </c>
      <c r="U104" s="619">
        <v>32.78</v>
      </c>
      <c r="V104" s="127">
        <v>161.8</v>
      </c>
      <c r="W104" s="126">
        <v>14900</v>
      </c>
      <c r="X104" s="126">
        <v>993.6</v>
      </c>
      <c r="Y104" s="126">
        <v>1553</v>
      </c>
      <c r="Z104" s="620">
        <v>6.68</v>
      </c>
      <c r="AA104" s="251">
        <v>118.6</v>
      </c>
      <c r="AB104" s="612">
        <v>946</v>
      </c>
      <c r="AC104" s="259">
        <v>21840</v>
      </c>
      <c r="AD104" s="126">
        <v>1</v>
      </c>
      <c r="AE104" s="126">
        <v>1</v>
      </c>
      <c r="AF104" s="127">
        <v>1</v>
      </c>
      <c r="AG104" s="126">
        <v>3</v>
      </c>
      <c r="AH104" s="126">
        <v>4</v>
      </c>
      <c r="AI104" s="129">
        <v>4</v>
      </c>
      <c r="AJ104" s="261" t="s">
        <v>2648</v>
      </c>
      <c r="AK104" s="261" t="s">
        <v>1013</v>
      </c>
      <c r="AL104" s="261" t="s">
        <v>1013</v>
      </c>
      <c r="AM104" s="263"/>
    </row>
    <row r="105" spans="1:39" ht="13.5" customHeight="1">
      <c r="A105" s="481" t="s">
        <v>1108</v>
      </c>
      <c r="B105" s="87">
        <v>317</v>
      </c>
      <c r="C105" s="126">
        <v>814</v>
      </c>
      <c r="D105" s="126">
        <v>303</v>
      </c>
      <c r="E105" s="126">
        <v>21</v>
      </c>
      <c r="F105" s="126">
        <v>40</v>
      </c>
      <c r="G105" s="127">
        <v>30</v>
      </c>
      <c r="H105" s="653">
        <v>404.3</v>
      </c>
      <c r="I105" s="126">
        <v>734</v>
      </c>
      <c r="J105" s="126">
        <v>674</v>
      </c>
      <c r="K105" s="126" t="s">
        <v>2698</v>
      </c>
      <c r="L105" s="126">
        <v>138</v>
      </c>
      <c r="M105" s="127">
        <v>198</v>
      </c>
      <c r="N105" s="665">
        <v>2.746</v>
      </c>
      <c r="O105" s="126">
        <v>8.655</v>
      </c>
      <c r="P105" s="128" t="s">
        <v>1108</v>
      </c>
      <c r="Q105" s="87">
        <v>317</v>
      </c>
      <c r="R105" s="126">
        <v>442600</v>
      </c>
      <c r="S105" s="126">
        <v>10870</v>
      </c>
      <c r="T105" s="126">
        <v>12490</v>
      </c>
      <c r="U105" s="619">
        <v>33.09</v>
      </c>
      <c r="V105" s="127">
        <v>194.3</v>
      </c>
      <c r="W105" s="126">
        <v>18630</v>
      </c>
      <c r="X105" s="126">
        <v>1230</v>
      </c>
      <c r="Y105" s="126">
        <v>1930</v>
      </c>
      <c r="Z105" s="620">
        <v>6.79</v>
      </c>
      <c r="AA105" s="251">
        <v>136.1</v>
      </c>
      <c r="AB105" s="251">
        <v>1646</v>
      </c>
      <c r="AC105" s="259">
        <v>27780</v>
      </c>
      <c r="AD105" s="126">
        <v>1</v>
      </c>
      <c r="AE105" s="126">
        <v>1</v>
      </c>
      <c r="AF105" s="127">
        <v>1</v>
      </c>
      <c r="AG105" s="126">
        <v>1</v>
      </c>
      <c r="AH105" s="126">
        <v>3</v>
      </c>
      <c r="AI105" s="129">
        <v>4</v>
      </c>
      <c r="AJ105" s="261" t="s">
        <v>2648</v>
      </c>
      <c r="AK105" s="261" t="s">
        <v>1013</v>
      </c>
      <c r="AL105" s="261" t="s">
        <v>1013</v>
      </c>
      <c r="AM105" s="263"/>
    </row>
    <row r="106" spans="1:39" ht="13.5" customHeight="1">
      <c r="A106" s="481" t="s">
        <v>1719</v>
      </c>
      <c r="B106" s="87">
        <v>373</v>
      </c>
      <c r="C106" s="126">
        <v>826</v>
      </c>
      <c r="D106" s="126">
        <v>308</v>
      </c>
      <c r="E106" s="126">
        <v>25</v>
      </c>
      <c r="F106" s="126">
        <v>46</v>
      </c>
      <c r="G106" s="127">
        <v>30</v>
      </c>
      <c r="H106" s="653">
        <v>474.6</v>
      </c>
      <c r="I106" s="126">
        <v>734</v>
      </c>
      <c r="J106" s="126">
        <v>674</v>
      </c>
      <c r="K106" s="126" t="s">
        <v>2698</v>
      </c>
      <c r="L106" s="126">
        <v>144</v>
      </c>
      <c r="M106" s="127">
        <v>200</v>
      </c>
      <c r="N106" s="665">
        <v>2.782</v>
      </c>
      <c r="O106" s="126">
        <v>7.469</v>
      </c>
      <c r="P106" s="128" t="s">
        <v>2403</v>
      </c>
      <c r="Q106" s="87">
        <v>373</v>
      </c>
      <c r="R106" s="126">
        <v>523900</v>
      </c>
      <c r="S106" s="126">
        <v>12690</v>
      </c>
      <c r="T106" s="126">
        <v>14700</v>
      </c>
      <c r="U106" s="619">
        <v>33.23</v>
      </c>
      <c r="V106" s="127">
        <v>230.3</v>
      </c>
      <c r="W106" s="126">
        <v>22530</v>
      </c>
      <c r="X106" s="126">
        <v>1463</v>
      </c>
      <c r="Y106" s="126">
        <v>2311</v>
      </c>
      <c r="Z106" s="620">
        <v>6.89</v>
      </c>
      <c r="AA106" s="251">
        <v>152.1</v>
      </c>
      <c r="AB106" s="251">
        <v>2554</v>
      </c>
      <c r="AC106" s="259">
        <v>34070</v>
      </c>
      <c r="AD106" s="126">
        <v>1</v>
      </c>
      <c r="AE106" s="126">
        <v>1</v>
      </c>
      <c r="AF106" s="127">
        <v>1</v>
      </c>
      <c r="AG106" s="126">
        <v>1</v>
      </c>
      <c r="AH106" s="126">
        <v>2</v>
      </c>
      <c r="AI106" s="129">
        <v>2</v>
      </c>
      <c r="AJ106" s="261" t="s">
        <v>2648</v>
      </c>
      <c r="AK106" s="261" t="s">
        <v>1013</v>
      </c>
      <c r="AL106" s="261"/>
      <c r="AM106" s="263"/>
    </row>
    <row r="107" spans="1:39" ht="13.5" customHeight="1">
      <c r="A107" s="481" t="s">
        <v>1720</v>
      </c>
      <c r="B107" s="87">
        <v>444</v>
      </c>
      <c r="C107" s="126">
        <v>842</v>
      </c>
      <c r="D107" s="126">
        <v>313</v>
      </c>
      <c r="E107" s="126">
        <v>30</v>
      </c>
      <c r="F107" s="126">
        <v>54</v>
      </c>
      <c r="G107" s="127">
        <v>30</v>
      </c>
      <c r="H107" s="653">
        <v>566</v>
      </c>
      <c r="I107" s="126">
        <v>734</v>
      </c>
      <c r="J107" s="126">
        <v>674</v>
      </c>
      <c r="K107" s="126" t="s">
        <v>2698</v>
      </c>
      <c r="L107" s="126">
        <v>148</v>
      </c>
      <c r="M107" s="127">
        <v>206</v>
      </c>
      <c r="N107" s="665">
        <v>2.824</v>
      </c>
      <c r="O107" s="126">
        <v>6.357</v>
      </c>
      <c r="P107" s="128" t="s">
        <v>2173</v>
      </c>
      <c r="Q107" s="87">
        <v>444</v>
      </c>
      <c r="R107" s="126">
        <v>634500</v>
      </c>
      <c r="S107" s="126">
        <v>15070</v>
      </c>
      <c r="T107" s="126">
        <v>17640</v>
      </c>
      <c r="U107" s="619">
        <v>33.48</v>
      </c>
      <c r="V107" s="127">
        <v>276.5</v>
      </c>
      <c r="W107" s="126">
        <v>27800</v>
      </c>
      <c r="X107" s="126">
        <v>1776</v>
      </c>
      <c r="Y107" s="126">
        <v>2827</v>
      </c>
      <c r="Z107" s="620">
        <v>7.01</v>
      </c>
      <c r="AA107" s="251">
        <v>173.1</v>
      </c>
      <c r="AB107" s="251">
        <v>4180</v>
      </c>
      <c r="AC107" s="259">
        <v>42840</v>
      </c>
      <c r="AD107" s="126">
        <v>1</v>
      </c>
      <c r="AE107" s="126">
        <v>1</v>
      </c>
      <c r="AF107" s="127">
        <v>1</v>
      </c>
      <c r="AG107" s="126">
        <v>1</v>
      </c>
      <c r="AH107" s="126">
        <v>1</v>
      </c>
      <c r="AI107" s="129">
        <v>1</v>
      </c>
      <c r="AJ107" s="261" t="s">
        <v>2648</v>
      </c>
      <c r="AK107" s="261" t="s">
        <v>1013</v>
      </c>
      <c r="AL107" s="261"/>
      <c r="AM107" s="263"/>
    </row>
    <row r="108" spans="1:39" ht="13.5" customHeight="1">
      <c r="A108" s="483" t="s">
        <v>1721</v>
      </c>
      <c r="B108" s="103">
        <v>198</v>
      </c>
      <c r="C108" s="251">
        <v>870</v>
      </c>
      <c r="D108" s="251">
        <v>300</v>
      </c>
      <c r="E108" s="251">
        <v>15</v>
      </c>
      <c r="F108" s="251">
        <v>20</v>
      </c>
      <c r="G108" s="257">
        <v>30</v>
      </c>
      <c r="H108" s="668">
        <v>252.2</v>
      </c>
      <c r="I108" s="251">
        <v>830</v>
      </c>
      <c r="J108" s="251">
        <v>770</v>
      </c>
      <c r="K108" s="251" t="s">
        <v>2698</v>
      </c>
      <c r="L108" s="251">
        <v>130</v>
      </c>
      <c r="M108" s="257">
        <v>198</v>
      </c>
      <c r="N108" s="609">
        <v>2.858</v>
      </c>
      <c r="O108" s="251">
        <v>14.44</v>
      </c>
      <c r="P108" s="258" t="s">
        <v>1109</v>
      </c>
      <c r="Q108" s="103">
        <v>198</v>
      </c>
      <c r="R108" s="251">
        <v>301100</v>
      </c>
      <c r="S108" s="251">
        <v>6923</v>
      </c>
      <c r="T108" s="251">
        <v>7999</v>
      </c>
      <c r="U108" s="610">
        <v>34.55</v>
      </c>
      <c r="V108" s="257">
        <v>147.2</v>
      </c>
      <c r="W108" s="251">
        <v>9041</v>
      </c>
      <c r="X108" s="251">
        <v>602.8</v>
      </c>
      <c r="Y108" s="251">
        <v>957.7</v>
      </c>
      <c r="Z108" s="613">
        <v>5.99</v>
      </c>
      <c r="AA108" s="251">
        <v>90.15</v>
      </c>
      <c r="AB108" s="251">
        <v>334.9</v>
      </c>
      <c r="AC108" s="259">
        <v>16260</v>
      </c>
      <c r="AD108" s="126">
        <v>1</v>
      </c>
      <c r="AE108" s="126">
        <v>1</v>
      </c>
      <c r="AF108" s="127">
        <v>2</v>
      </c>
      <c r="AG108" s="126">
        <v>4</v>
      </c>
      <c r="AH108" s="126">
        <v>4</v>
      </c>
      <c r="AI108" s="129">
        <v>4</v>
      </c>
      <c r="AJ108" s="261" t="s">
        <v>2648</v>
      </c>
      <c r="AK108" s="261" t="s">
        <v>2648</v>
      </c>
      <c r="AL108" s="261" t="s">
        <v>2648</v>
      </c>
      <c r="AM108" s="263"/>
    </row>
    <row r="109" spans="1:39" ht="13.5" customHeight="1">
      <c r="A109" s="483" t="s">
        <v>1110</v>
      </c>
      <c r="B109" s="103">
        <v>252</v>
      </c>
      <c r="C109" s="251">
        <v>890</v>
      </c>
      <c r="D109" s="251">
        <v>300</v>
      </c>
      <c r="E109" s="251">
        <v>16</v>
      </c>
      <c r="F109" s="251">
        <v>30</v>
      </c>
      <c r="G109" s="257">
        <v>30</v>
      </c>
      <c r="H109" s="668">
        <v>320.5</v>
      </c>
      <c r="I109" s="251">
        <v>830</v>
      </c>
      <c r="J109" s="251">
        <v>770</v>
      </c>
      <c r="K109" s="251" t="s">
        <v>2698</v>
      </c>
      <c r="L109" s="251">
        <v>132</v>
      </c>
      <c r="M109" s="257">
        <v>198</v>
      </c>
      <c r="N109" s="609">
        <v>2.896</v>
      </c>
      <c r="O109" s="251">
        <v>11.51</v>
      </c>
      <c r="P109" s="258" t="s">
        <v>1110</v>
      </c>
      <c r="Q109" s="103">
        <v>252</v>
      </c>
      <c r="R109" s="251">
        <v>422100</v>
      </c>
      <c r="S109" s="251">
        <v>9485</v>
      </c>
      <c r="T109" s="251">
        <v>10810</v>
      </c>
      <c r="U109" s="610">
        <v>36.29</v>
      </c>
      <c r="V109" s="257">
        <v>163.3</v>
      </c>
      <c r="W109" s="251">
        <v>13550</v>
      </c>
      <c r="X109" s="251">
        <v>903.2</v>
      </c>
      <c r="Y109" s="251">
        <v>1414</v>
      </c>
      <c r="Z109" s="613">
        <v>6.5</v>
      </c>
      <c r="AA109" s="251">
        <v>111.1</v>
      </c>
      <c r="AB109" s="251">
        <v>736.8</v>
      </c>
      <c r="AC109" s="259">
        <v>24960</v>
      </c>
      <c r="AD109" s="126">
        <v>1</v>
      </c>
      <c r="AE109" s="126">
        <v>1</v>
      </c>
      <c r="AF109" s="127">
        <v>1</v>
      </c>
      <c r="AG109" s="126">
        <v>4</v>
      </c>
      <c r="AH109" s="126">
        <v>4</v>
      </c>
      <c r="AI109" s="129">
        <v>4</v>
      </c>
      <c r="AJ109" s="261" t="s">
        <v>2648</v>
      </c>
      <c r="AK109" s="261" t="s">
        <v>1013</v>
      </c>
      <c r="AL109" s="261" t="s">
        <v>1013</v>
      </c>
      <c r="AM109" s="263"/>
    </row>
    <row r="110" spans="1:39" ht="13.5" customHeight="1">
      <c r="A110" s="483" t="s">
        <v>1111</v>
      </c>
      <c r="B110" s="103">
        <v>291</v>
      </c>
      <c r="C110" s="251">
        <v>900</v>
      </c>
      <c r="D110" s="251">
        <v>300</v>
      </c>
      <c r="E110" s="251">
        <v>18.5</v>
      </c>
      <c r="F110" s="251">
        <v>35</v>
      </c>
      <c r="G110" s="257">
        <v>30</v>
      </c>
      <c r="H110" s="668">
        <v>371.3</v>
      </c>
      <c r="I110" s="251">
        <v>830</v>
      </c>
      <c r="J110" s="251">
        <v>770</v>
      </c>
      <c r="K110" s="251" t="s">
        <v>2698</v>
      </c>
      <c r="L110" s="251">
        <v>134</v>
      </c>
      <c r="M110" s="257">
        <v>198</v>
      </c>
      <c r="N110" s="609">
        <v>2.911</v>
      </c>
      <c r="O110" s="251">
        <v>9.99</v>
      </c>
      <c r="P110" s="258" t="s">
        <v>1111</v>
      </c>
      <c r="Q110" s="103">
        <v>291</v>
      </c>
      <c r="R110" s="251">
        <v>494100</v>
      </c>
      <c r="S110" s="251">
        <v>10980</v>
      </c>
      <c r="T110" s="251">
        <v>12580</v>
      </c>
      <c r="U110" s="610">
        <v>36.48</v>
      </c>
      <c r="V110" s="257">
        <v>188.8</v>
      </c>
      <c r="W110" s="251">
        <v>15820</v>
      </c>
      <c r="X110" s="251">
        <v>1054</v>
      </c>
      <c r="Y110" s="251">
        <v>1658</v>
      </c>
      <c r="Z110" s="613">
        <v>6.53</v>
      </c>
      <c r="AA110" s="251">
        <v>123.6</v>
      </c>
      <c r="AB110" s="251">
        <v>1137</v>
      </c>
      <c r="AC110" s="259">
        <v>29460</v>
      </c>
      <c r="AD110" s="126">
        <v>1</v>
      </c>
      <c r="AE110" s="126">
        <v>1</v>
      </c>
      <c r="AF110" s="127">
        <v>1</v>
      </c>
      <c r="AG110" s="126">
        <v>3</v>
      </c>
      <c r="AH110" s="126">
        <v>4</v>
      </c>
      <c r="AI110" s="129">
        <v>4</v>
      </c>
      <c r="AJ110" s="261" t="s">
        <v>2648</v>
      </c>
      <c r="AK110" s="261" t="s">
        <v>1013</v>
      </c>
      <c r="AL110" s="261" t="s">
        <v>1013</v>
      </c>
      <c r="AM110" s="263"/>
    </row>
    <row r="111" spans="1:39" ht="13.5" customHeight="1">
      <c r="A111" s="483" t="s">
        <v>1112</v>
      </c>
      <c r="B111" s="103">
        <v>333</v>
      </c>
      <c r="C111" s="251">
        <v>910</v>
      </c>
      <c r="D111" s="251">
        <v>302</v>
      </c>
      <c r="E111" s="251">
        <v>21</v>
      </c>
      <c r="F111" s="251">
        <v>40</v>
      </c>
      <c r="G111" s="257">
        <v>30</v>
      </c>
      <c r="H111" s="668">
        <v>423.6</v>
      </c>
      <c r="I111" s="251">
        <v>830</v>
      </c>
      <c r="J111" s="251">
        <v>770</v>
      </c>
      <c r="K111" s="251" t="s">
        <v>2698</v>
      </c>
      <c r="L111" s="251">
        <v>138</v>
      </c>
      <c r="M111" s="257">
        <v>198</v>
      </c>
      <c r="N111" s="609">
        <v>2.934</v>
      </c>
      <c r="O111" s="251">
        <v>8.824</v>
      </c>
      <c r="P111" s="258" t="s">
        <v>1112</v>
      </c>
      <c r="Q111" s="103">
        <v>333</v>
      </c>
      <c r="R111" s="251">
        <v>570400</v>
      </c>
      <c r="S111" s="251">
        <v>12540</v>
      </c>
      <c r="T111" s="251">
        <v>14440</v>
      </c>
      <c r="U111" s="610">
        <v>36.7</v>
      </c>
      <c r="V111" s="257">
        <v>214.4</v>
      </c>
      <c r="W111" s="251">
        <v>18450</v>
      </c>
      <c r="X111" s="251">
        <v>1222</v>
      </c>
      <c r="Y111" s="251">
        <v>1929</v>
      </c>
      <c r="Z111" s="613">
        <v>6.6</v>
      </c>
      <c r="AA111" s="251">
        <v>136.1</v>
      </c>
      <c r="AB111" s="251">
        <v>1671</v>
      </c>
      <c r="AC111" s="259">
        <v>34750</v>
      </c>
      <c r="AD111" s="126">
        <v>1</v>
      </c>
      <c r="AE111" s="126">
        <v>1</v>
      </c>
      <c r="AF111" s="127">
        <v>1</v>
      </c>
      <c r="AG111" s="126">
        <v>2</v>
      </c>
      <c r="AH111" s="126">
        <v>4</v>
      </c>
      <c r="AI111" s="129">
        <v>4</v>
      </c>
      <c r="AJ111" s="261" t="s">
        <v>2648</v>
      </c>
      <c r="AK111" s="261" t="s">
        <v>1013</v>
      </c>
      <c r="AL111" s="261" t="s">
        <v>1013</v>
      </c>
      <c r="AM111" s="263"/>
    </row>
    <row r="112" spans="1:39" ht="13.5" customHeight="1">
      <c r="A112" s="481" t="s">
        <v>1722</v>
      </c>
      <c r="B112" s="87">
        <v>391</v>
      </c>
      <c r="C112" s="126">
        <v>922</v>
      </c>
      <c r="D112" s="126">
        <v>307</v>
      </c>
      <c r="E112" s="126">
        <v>25</v>
      </c>
      <c r="F112" s="126">
        <v>46</v>
      </c>
      <c r="G112" s="127">
        <v>30</v>
      </c>
      <c r="H112" s="653">
        <v>497.7</v>
      </c>
      <c r="I112" s="126">
        <v>830</v>
      </c>
      <c r="J112" s="126">
        <v>770</v>
      </c>
      <c r="K112" s="126" t="s">
        <v>2698</v>
      </c>
      <c r="L112" s="126">
        <v>144</v>
      </c>
      <c r="M112" s="127">
        <v>200</v>
      </c>
      <c r="N112" s="665">
        <v>2.97</v>
      </c>
      <c r="O112" s="126">
        <v>7.604</v>
      </c>
      <c r="P112" s="128" t="s">
        <v>2174</v>
      </c>
      <c r="Q112" s="87">
        <v>391</v>
      </c>
      <c r="R112" s="126">
        <v>674300</v>
      </c>
      <c r="S112" s="126">
        <v>14630</v>
      </c>
      <c r="T112" s="126">
        <v>16990</v>
      </c>
      <c r="U112" s="619">
        <v>36.81</v>
      </c>
      <c r="V112" s="127">
        <v>254.3</v>
      </c>
      <c r="W112" s="126">
        <v>22320</v>
      </c>
      <c r="X112" s="126">
        <v>1454</v>
      </c>
      <c r="Y112" s="126">
        <v>2312</v>
      </c>
      <c r="Z112" s="620">
        <v>6.7</v>
      </c>
      <c r="AA112" s="251">
        <v>152.1</v>
      </c>
      <c r="AB112" s="251">
        <v>2597</v>
      </c>
      <c r="AC112" s="259">
        <v>42560</v>
      </c>
      <c r="AD112" s="126">
        <v>1</v>
      </c>
      <c r="AE112" s="126">
        <v>1</v>
      </c>
      <c r="AF112" s="127">
        <v>1</v>
      </c>
      <c r="AG112" s="126">
        <v>1</v>
      </c>
      <c r="AH112" s="126">
        <v>3</v>
      </c>
      <c r="AI112" s="129">
        <v>4</v>
      </c>
      <c r="AJ112" s="261" t="s">
        <v>2648</v>
      </c>
      <c r="AK112" s="261" t="s">
        <v>1013</v>
      </c>
      <c r="AL112" s="261"/>
      <c r="AM112" s="263"/>
    </row>
    <row r="113" spans="1:39" ht="13.5" customHeight="1">
      <c r="A113" s="481" t="s">
        <v>1723</v>
      </c>
      <c r="B113" s="87">
        <v>466</v>
      </c>
      <c r="C113" s="126">
        <v>938</v>
      </c>
      <c r="D113" s="126">
        <v>312</v>
      </c>
      <c r="E113" s="126">
        <v>30</v>
      </c>
      <c r="F113" s="126">
        <v>54</v>
      </c>
      <c r="G113" s="127">
        <v>30</v>
      </c>
      <c r="H113" s="653">
        <v>593.7</v>
      </c>
      <c r="I113" s="126">
        <v>830</v>
      </c>
      <c r="J113" s="126">
        <v>770</v>
      </c>
      <c r="K113" s="126" t="s">
        <v>2698</v>
      </c>
      <c r="L113" s="126">
        <v>148</v>
      </c>
      <c r="M113" s="127">
        <v>204</v>
      </c>
      <c r="N113" s="665">
        <v>3.012</v>
      </c>
      <c r="O113" s="126">
        <v>6.464</v>
      </c>
      <c r="P113" s="128" t="s">
        <v>2175</v>
      </c>
      <c r="Q113" s="87">
        <v>466</v>
      </c>
      <c r="R113" s="126">
        <v>814900</v>
      </c>
      <c r="S113" s="126">
        <v>17380</v>
      </c>
      <c r="T113" s="126">
        <v>20380</v>
      </c>
      <c r="U113" s="619">
        <v>37.05</v>
      </c>
      <c r="V113" s="127">
        <v>305.3</v>
      </c>
      <c r="W113" s="126">
        <v>27560</v>
      </c>
      <c r="X113" s="126">
        <v>1767</v>
      </c>
      <c r="Y113" s="126">
        <v>2832</v>
      </c>
      <c r="Z113" s="620">
        <v>6.81</v>
      </c>
      <c r="AA113" s="251">
        <v>173.1</v>
      </c>
      <c r="AB113" s="251">
        <v>4256</v>
      </c>
      <c r="AC113" s="259">
        <v>53400</v>
      </c>
      <c r="AD113" s="126">
        <v>1</v>
      </c>
      <c r="AE113" s="126">
        <v>1</v>
      </c>
      <c r="AF113" s="127">
        <v>1</v>
      </c>
      <c r="AG113" s="126">
        <v>1</v>
      </c>
      <c r="AH113" s="126">
        <v>1</v>
      </c>
      <c r="AI113" s="129">
        <v>2</v>
      </c>
      <c r="AJ113" s="261" t="s">
        <v>2648</v>
      </c>
      <c r="AK113" s="261" t="s">
        <v>1013</v>
      </c>
      <c r="AL113" s="261"/>
      <c r="AM113" s="263"/>
    </row>
    <row r="114" spans="1:39" ht="13.5" customHeight="1">
      <c r="A114" s="481" t="s">
        <v>1724</v>
      </c>
      <c r="B114" s="87">
        <v>222</v>
      </c>
      <c r="C114" s="126">
        <v>970</v>
      </c>
      <c r="D114" s="126">
        <v>300</v>
      </c>
      <c r="E114" s="126">
        <v>16</v>
      </c>
      <c r="F114" s="126">
        <v>21</v>
      </c>
      <c r="G114" s="127">
        <v>30</v>
      </c>
      <c r="H114" s="653">
        <v>282.2</v>
      </c>
      <c r="I114" s="126">
        <v>928</v>
      </c>
      <c r="J114" s="126">
        <v>868</v>
      </c>
      <c r="K114" s="126" t="s">
        <v>2698</v>
      </c>
      <c r="L114" s="126">
        <v>132</v>
      </c>
      <c r="M114" s="127">
        <v>198</v>
      </c>
      <c r="N114" s="665">
        <v>3.056</v>
      </c>
      <c r="O114" s="619">
        <v>13.8</v>
      </c>
      <c r="P114" s="128" t="s">
        <v>1113</v>
      </c>
      <c r="Q114" s="87">
        <v>222</v>
      </c>
      <c r="R114" s="126">
        <v>406500</v>
      </c>
      <c r="S114" s="126">
        <v>8380</v>
      </c>
      <c r="T114" s="126">
        <v>9777</v>
      </c>
      <c r="U114" s="619">
        <v>37.95</v>
      </c>
      <c r="V114" s="127">
        <v>172.2</v>
      </c>
      <c r="W114" s="126">
        <v>9501</v>
      </c>
      <c r="X114" s="126">
        <v>633.4</v>
      </c>
      <c r="Y114" s="126">
        <v>1016</v>
      </c>
      <c r="Z114" s="620">
        <v>5.8</v>
      </c>
      <c r="AA114" s="251">
        <v>93.15</v>
      </c>
      <c r="AB114" s="251">
        <v>403.4</v>
      </c>
      <c r="AC114" s="259">
        <v>21280</v>
      </c>
      <c r="AD114" s="126">
        <v>1</v>
      </c>
      <c r="AE114" s="126">
        <v>1</v>
      </c>
      <c r="AF114" s="127" t="s">
        <v>627</v>
      </c>
      <c r="AG114" s="126">
        <v>4</v>
      </c>
      <c r="AH114" s="126">
        <v>4</v>
      </c>
      <c r="AI114" s="129" t="s">
        <v>627</v>
      </c>
      <c r="AJ114" s="650" t="s">
        <v>2648</v>
      </c>
      <c r="AK114" s="261"/>
      <c r="AL114" s="261"/>
      <c r="AM114" s="263"/>
    </row>
    <row r="115" spans="1:39" ht="13.5" customHeight="1">
      <c r="A115" s="481" t="s">
        <v>1725</v>
      </c>
      <c r="B115" s="87">
        <v>249</v>
      </c>
      <c r="C115" s="126">
        <v>980</v>
      </c>
      <c r="D115" s="126">
        <v>300</v>
      </c>
      <c r="E115" s="126">
        <v>16.5</v>
      </c>
      <c r="F115" s="126">
        <v>26</v>
      </c>
      <c r="G115" s="127">
        <v>30</v>
      </c>
      <c r="H115" s="653">
        <v>316.8</v>
      </c>
      <c r="I115" s="126">
        <v>928</v>
      </c>
      <c r="J115" s="126">
        <v>868</v>
      </c>
      <c r="K115" s="126" t="s">
        <v>2698</v>
      </c>
      <c r="L115" s="126">
        <v>134</v>
      </c>
      <c r="M115" s="127">
        <v>194</v>
      </c>
      <c r="N115" s="665">
        <v>3.08</v>
      </c>
      <c r="O115" s="126">
        <v>12.37</v>
      </c>
      <c r="P115" s="128" t="s">
        <v>1026</v>
      </c>
      <c r="Q115" s="87">
        <v>249</v>
      </c>
      <c r="R115" s="126">
        <v>481100</v>
      </c>
      <c r="S115" s="126">
        <v>9818</v>
      </c>
      <c r="T115" s="126">
        <v>11350</v>
      </c>
      <c r="U115" s="619">
        <v>38.97</v>
      </c>
      <c r="V115" s="127">
        <v>180.7</v>
      </c>
      <c r="W115" s="126">
        <v>11750</v>
      </c>
      <c r="X115" s="126">
        <v>784</v>
      </c>
      <c r="Y115" s="126">
        <v>1245</v>
      </c>
      <c r="Z115" s="620">
        <v>6.09</v>
      </c>
      <c r="AA115" s="126">
        <v>103.6</v>
      </c>
      <c r="AB115" s="126">
        <v>584.4</v>
      </c>
      <c r="AC115" s="129">
        <v>26620</v>
      </c>
      <c r="AD115" s="126">
        <v>1</v>
      </c>
      <c r="AE115" s="126">
        <v>1</v>
      </c>
      <c r="AF115" s="127">
        <v>2</v>
      </c>
      <c r="AG115" s="126">
        <v>4</v>
      </c>
      <c r="AH115" s="126">
        <v>4</v>
      </c>
      <c r="AI115" s="129">
        <v>4</v>
      </c>
      <c r="AJ115" s="650" t="s">
        <v>2648</v>
      </c>
      <c r="AK115" s="261" t="s">
        <v>1013</v>
      </c>
      <c r="AL115" s="261" t="s">
        <v>1013</v>
      </c>
      <c r="AM115" s="263"/>
    </row>
    <row r="116" spans="1:39" ht="13.5" customHeight="1">
      <c r="A116" s="481" t="s">
        <v>1114</v>
      </c>
      <c r="B116" s="87">
        <v>272</v>
      </c>
      <c r="C116" s="126">
        <v>990</v>
      </c>
      <c r="D116" s="126">
        <v>300</v>
      </c>
      <c r="E116" s="126">
        <v>16.5</v>
      </c>
      <c r="F116" s="126">
        <v>31</v>
      </c>
      <c r="G116" s="127">
        <v>30</v>
      </c>
      <c r="H116" s="653">
        <v>346.8</v>
      </c>
      <c r="I116" s="126">
        <v>928</v>
      </c>
      <c r="J116" s="126">
        <v>868</v>
      </c>
      <c r="K116" s="126" t="s">
        <v>2698</v>
      </c>
      <c r="L116" s="126">
        <v>132</v>
      </c>
      <c r="M116" s="127">
        <v>198</v>
      </c>
      <c r="N116" s="665">
        <v>3.095</v>
      </c>
      <c r="O116" s="126">
        <v>11.37</v>
      </c>
      <c r="P116" s="128" t="s">
        <v>1114</v>
      </c>
      <c r="Q116" s="87">
        <v>272</v>
      </c>
      <c r="R116" s="126">
        <v>553800</v>
      </c>
      <c r="S116" s="126">
        <v>11190</v>
      </c>
      <c r="T116" s="126">
        <v>12820</v>
      </c>
      <c r="U116" s="619">
        <v>39.96</v>
      </c>
      <c r="V116" s="127">
        <v>184.6</v>
      </c>
      <c r="W116" s="126">
        <v>14000</v>
      </c>
      <c r="X116" s="126">
        <v>933.6</v>
      </c>
      <c r="Y116" s="126">
        <v>1470</v>
      </c>
      <c r="Z116" s="620">
        <v>6.35</v>
      </c>
      <c r="AA116" s="126">
        <v>113.6</v>
      </c>
      <c r="AB116" s="126">
        <v>822.4</v>
      </c>
      <c r="AC116" s="129">
        <v>32070</v>
      </c>
      <c r="AD116" s="126">
        <v>1</v>
      </c>
      <c r="AE116" s="126">
        <v>1</v>
      </c>
      <c r="AF116" s="127">
        <v>2</v>
      </c>
      <c r="AG116" s="126">
        <v>4</v>
      </c>
      <c r="AH116" s="126">
        <v>4</v>
      </c>
      <c r="AI116" s="129">
        <v>4</v>
      </c>
      <c r="AJ116" s="261" t="s">
        <v>2648</v>
      </c>
      <c r="AK116" s="261" t="s">
        <v>1013</v>
      </c>
      <c r="AL116" s="261" t="s">
        <v>1013</v>
      </c>
      <c r="AM116" s="263"/>
    </row>
    <row r="117" spans="1:39" ht="13.5" customHeight="1">
      <c r="A117" s="481" t="s">
        <v>1115</v>
      </c>
      <c r="B117" s="87">
        <v>314</v>
      </c>
      <c r="C117" s="126">
        <v>1000</v>
      </c>
      <c r="D117" s="126">
        <v>300</v>
      </c>
      <c r="E117" s="126">
        <v>19</v>
      </c>
      <c r="F117" s="126">
        <v>36</v>
      </c>
      <c r="G117" s="127">
        <v>30</v>
      </c>
      <c r="H117" s="653">
        <v>400</v>
      </c>
      <c r="I117" s="126">
        <v>928</v>
      </c>
      <c r="J117" s="126">
        <v>868</v>
      </c>
      <c r="K117" s="126" t="s">
        <v>2698</v>
      </c>
      <c r="L117" s="126">
        <v>134</v>
      </c>
      <c r="M117" s="127">
        <v>198</v>
      </c>
      <c r="N117" s="665">
        <v>3.11</v>
      </c>
      <c r="O117" s="126">
        <v>9.905</v>
      </c>
      <c r="P117" s="128" t="s">
        <v>1115</v>
      </c>
      <c r="Q117" s="87">
        <v>314</v>
      </c>
      <c r="R117" s="126">
        <v>644700</v>
      </c>
      <c r="S117" s="126">
        <v>12890</v>
      </c>
      <c r="T117" s="126">
        <v>14860</v>
      </c>
      <c r="U117" s="619">
        <v>40.15</v>
      </c>
      <c r="V117" s="653">
        <v>212.5</v>
      </c>
      <c r="W117" s="126">
        <v>16280</v>
      </c>
      <c r="X117" s="126">
        <v>1085</v>
      </c>
      <c r="Y117" s="126">
        <v>1716</v>
      </c>
      <c r="Z117" s="620">
        <v>6.38</v>
      </c>
      <c r="AA117" s="126">
        <v>126.1</v>
      </c>
      <c r="AB117" s="126">
        <v>1254</v>
      </c>
      <c r="AC117" s="129">
        <v>37640</v>
      </c>
      <c r="AD117" s="126">
        <v>1</v>
      </c>
      <c r="AE117" s="126">
        <v>1</v>
      </c>
      <c r="AF117" s="127">
        <v>1</v>
      </c>
      <c r="AG117" s="126">
        <v>4</v>
      </c>
      <c r="AH117" s="126">
        <v>4</v>
      </c>
      <c r="AI117" s="129">
        <v>4</v>
      </c>
      <c r="AJ117" s="261" t="s">
        <v>2648</v>
      </c>
      <c r="AK117" s="261" t="s">
        <v>1013</v>
      </c>
      <c r="AL117" s="261" t="s">
        <v>1013</v>
      </c>
      <c r="AM117" s="263"/>
    </row>
    <row r="118" spans="1:39" ht="13.5" customHeight="1">
      <c r="A118" s="481" t="s">
        <v>1116</v>
      </c>
      <c r="B118" s="87">
        <v>349</v>
      </c>
      <c r="C118" s="126">
        <v>1008</v>
      </c>
      <c r="D118" s="126">
        <v>302</v>
      </c>
      <c r="E118" s="126">
        <v>21</v>
      </c>
      <c r="F118" s="126">
        <v>40</v>
      </c>
      <c r="G118" s="127">
        <v>30</v>
      </c>
      <c r="H118" s="653">
        <v>444.2</v>
      </c>
      <c r="I118" s="126">
        <v>928</v>
      </c>
      <c r="J118" s="126">
        <v>868</v>
      </c>
      <c r="K118" s="126" t="s">
        <v>2698</v>
      </c>
      <c r="L118" s="126">
        <v>138</v>
      </c>
      <c r="M118" s="127">
        <v>198</v>
      </c>
      <c r="N118" s="619">
        <v>3.13</v>
      </c>
      <c r="O118" s="619">
        <v>8.978</v>
      </c>
      <c r="P118" s="128" t="s">
        <v>1116</v>
      </c>
      <c r="Q118" s="87">
        <v>349</v>
      </c>
      <c r="R118" s="126">
        <v>722300</v>
      </c>
      <c r="S118" s="126">
        <v>14330</v>
      </c>
      <c r="T118" s="126">
        <v>16570</v>
      </c>
      <c r="U118" s="619">
        <v>40.32</v>
      </c>
      <c r="V118" s="127">
        <v>235</v>
      </c>
      <c r="W118" s="126">
        <v>18460</v>
      </c>
      <c r="X118" s="617">
        <v>1222</v>
      </c>
      <c r="Y118" s="126">
        <v>1940</v>
      </c>
      <c r="Z118" s="620">
        <v>6.45</v>
      </c>
      <c r="AA118" s="126">
        <v>136.1</v>
      </c>
      <c r="AB118" s="126">
        <v>1701</v>
      </c>
      <c r="AC118" s="129">
        <v>43020</v>
      </c>
      <c r="AD118" s="126">
        <v>1</v>
      </c>
      <c r="AE118" s="126">
        <v>1</v>
      </c>
      <c r="AF118" s="127">
        <v>1</v>
      </c>
      <c r="AG118" s="126">
        <v>3</v>
      </c>
      <c r="AH118" s="126">
        <v>4</v>
      </c>
      <c r="AI118" s="129">
        <v>4</v>
      </c>
      <c r="AJ118" s="261" t="s">
        <v>2648</v>
      </c>
      <c r="AK118" s="261" t="s">
        <v>1013</v>
      </c>
      <c r="AL118" s="261" t="s">
        <v>1013</v>
      </c>
      <c r="AM118" s="263"/>
    </row>
    <row r="119" spans="1:39" ht="13.5" customHeight="1">
      <c r="A119" s="481" t="s">
        <v>1726</v>
      </c>
      <c r="B119" s="87">
        <v>393</v>
      </c>
      <c r="C119" s="126">
        <v>1016</v>
      </c>
      <c r="D119" s="126">
        <v>303</v>
      </c>
      <c r="E119" s="126">
        <v>24.4</v>
      </c>
      <c r="F119" s="126">
        <v>43.9</v>
      </c>
      <c r="G119" s="127">
        <v>30</v>
      </c>
      <c r="H119" s="653">
        <v>500.2</v>
      </c>
      <c r="I119" s="126">
        <v>928</v>
      </c>
      <c r="J119" s="126">
        <v>868</v>
      </c>
      <c r="K119" s="126" t="s">
        <v>2698</v>
      </c>
      <c r="L119" s="126">
        <v>142</v>
      </c>
      <c r="M119" s="127">
        <v>198</v>
      </c>
      <c r="N119" s="619">
        <v>3.14</v>
      </c>
      <c r="O119" s="619">
        <v>8.01</v>
      </c>
      <c r="P119" s="128" t="s">
        <v>1019</v>
      </c>
      <c r="Q119" s="87">
        <v>393</v>
      </c>
      <c r="R119" s="126">
        <v>807700</v>
      </c>
      <c r="S119" s="126">
        <v>15900</v>
      </c>
      <c r="T119" s="126">
        <v>18540</v>
      </c>
      <c r="U119" s="619">
        <v>40.18</v>
      </c>
      <c r="V119" s="127">
        <v>271.3</v>
      </c>
      <c r="W119" s="126">
        <v>20500</v>
      </c>
      <c r="X119" s="126">
        <v>1353</v>
      </c>
      <c r="Y119" s="126">
        <v>2168</v>
      </c>
      <c r="Z119" s="620">
        <v>6.4</v>
      </c>
      <c r="AA119" s="126">
        <v>147.3</v>
      </c>
      <c r="AB119" s="126">
        <v>2332</v>
      </c>
      <c r="AC119" s="129">
        <v>48080</v>
      </c>
      <c r="AD119" s="126">
        <v>1</v>
      </c>
      <c r="AE119" s="126">
        <v>1</v>
      </c>
      <c r="AF119" s="127">
        <v>1</v>
      </c>
      <c r="AG119" s="126">
        <v>2</v>
      </c>
      <c r="AH119" s="126">
        <v>4</v>
      </c>
      <c r="AI119" s="129">
        <v>4</v>
      </c>
      <c r="AJ119" s="261" t="s">
        <v>2648</v>
      </c>
      <c r="AK119" s="261" t="s">
        <v>1013</v>
      </c>
      <c r="AL119" s="261"/>
      <c r="AM119" s="263"/>
    </row>
    <row r="120" spans="1:39" ht="13.5" customHeight="1">
      <c r="A120" s="481" t="s">
        <v>1727</v>
      </c>
      <c r="B120" s="87">
        <v>415</v>
      </c>
      <c r="C120" s="126">
        <v>1020</v>
      </c>
      <c r="D120" s="126">
        <v>304</v>
      </c>
      <c r="E120" s="126">
        <v>26</v>
      </c>
      <c r="F120" s="126">
        <v>46</v>
      </c>
      <c r="G120" s="127">
        <v>30</v>
      </c>
      <c r="H120" s="653">
        <v>528.7</v>
      </c>
      <c r="I120" s="126">
        <v>928</v>
      </c>
      <c r="J120" s="126">
        <v>868</v>
      </c>
      <c r="K120" s="126" t="s">
        <v>2698</v>
      </c>
      <c r="L120" s="126">
        <v>144</v>
      </c>
      <c r="M120" s="127">
        <v>198</v>
      </c>
      <c r="N120" s="619">
        <v>3.15</v>
      </c>
      <c r="O120" s="619">
        <v>7.6</v>
      </c>
      <c r="P120" s="128" t="s">
        <v>963</v>
      </c>
      <c r="Q120" s="87">
        <v>415</v>
      </c>
      <c r="R120" s="126">
        <v>853100</v>
      </c>
      <c r="S120" s="126">
        <v>16728</v>
      </c>
      <c r="T120" s="126">
        <v>19571</v>
      </c>
      <c r="U120" s="619">
        <v>40.17</v>
      </c>
      <c r="V120" s="127">
        <v>288.6</v>
      </c>
      <c r="W120" s="126">
        <v>21710</v>
      </c>
      <c r="X120" s="126">
        <v>1428</v>
      </c>
      <c r="Y120" s="126">
        <v>2298</v>
      </c>
      <c r="Z120" s="620">
        <v>6.41</v>
      </c>
      <c r="AA120" s="126">
        <v>153.1</v>
      </c>
      <c r="AB120" s="126">
        <v>2713</v>
      </c>
      <c r="AC120" s="129">
        <v>51080</v>
      </c>
      <c r="AD120" s="126">
        <v>1</v>
      </c>
      <c r="AE120" s="126">
        <v>1</v>
      </c>
      <c r="AF120" s="127">
        <v>1</v>
      </c>
      <c r="AG120" s="126">
        <v>2</v>
      </c>
      <c r="AH120" s="126">
        <v>3</v>
      </c>
      <c r="AI120" s="129">
        <v>4</v>
      </c>
      <c r="AJ120" s="261" t="s">
        <v>2648</v>
      </c>
      <c r="AK120" s="261" t="s">
        <v>1013</v>
      </c>
      <c r="AL120" s="261"/>
      <c r="AM120" s="263"/>
    </row>
    <row r="121" spans="1:39" ht="13.5" customHeight="1">
      <c r="A121" s="481" t="s">
        <v>1728</v>
      </c>
      <c r="B121" s="87">
        <v>437</v>
      </c>
      <c r="C121" s="126">
        <v>1026</v>
      </c>
      <c r="D121" s="126">
        <v>305</v>
      </c>
      <c r="E121" s="126">
        <v>26.9</v>
      </c>
      <c r="F121" s="126">
        <v>49</v>
      </c>
      <c r="G121" s="127">
        <v>30</v>
      </c>
      <c r="H121" s="653">
        <v>557.2</v>
      </c>
      <c r="I121" s="126">
        <v>928</v>
      </c>
      <c r="J121" s="126">
        <v>868</v>
      </c>
      <c r="K121" s="126" t="s">
        <v>2698</v>
      </c>
      <c r="L121" s="126">
        <v>146</v>
      </c>
      <c r="M121" s="127">
        <v>198</v>
      </c>
      <c r="N121" s="619">
        <v>3.17</v>
      </c>
      <c r="O121" s="619">
        <v>7.24</v>
      </c>
      <c r="P121" s="128" t="s">
        <v>1023</v>
      </c>
      <c r="Q121" s="87">
        <v>437</v>
      </c>
      <c r="R121" s="126">
        <v>909800</v>
      </c>
      <c r="S121" s="126">
        <v>17740</v>
      </c>
      <c r="T121" s="126">
        <v>20770</v>
      </c>
      <c r="U121" s="619">
        <v>40.41</v>
      </c>
      <c r="V121" s="127">
        <v>300.9</v>
      </c>
      <c r="W121" s="126">
        <v>23360</v>
      </c>
      <c r="X121" s="126">
        <v>1532</v>
      </c>
      <c r="Y121" s="126">
        <v>2464</v>
      </c>
      <c r="Z121" s="620">
        <v>6.47</v>
      </c>
      <c r="AA121" s="126">
        <v>160.1</v>
      </c>
      <c r="AB121" s="126">
        <v>3200</v>
      </c>
      <c r="AC121" s="129">
        <v>55290</v>
      </c>
      <c r="AD121" s="126">
        <v>1</v>
      </c>
      <c r="AE121" s="126">
        <v>1</v>
      </c>
      <c r="AF121" s="127">
        <v>1</v>
      </c>
      <c r="AG121" s="126">
        <v>1</v>
      </c>
      <c r="AH121" s="126">
        <v>3</v>
      </c>
      <c r="AI121" s="129">
        <v>4</v>
      </c>
      <c r="AJ121" s="261" t="s">
        <v>2648</v>
      </c>
      <c r="AK121" s="261" t="s">
        <v>1013</v>
      </c>
      <c r="AL121" s="261"/>
      <c r="AM121" s="263"/>
    </row>
    <row r="122" spans="1:39" ht="13.5" customHeight="1">
      <c r="A122" s="481" t="s">
        <v>1729</v>
      </c>
      <c r="B122" s="87">
        <v>494</v>
      </c>
      <c r="C122" s="126">
        <v>1036</v>
      </c>
      <c r="D122" s="126">
        <v>309</v>
      </c>
      <c r="E122" s="126">
        <v>31</v>
      </c>
      <c r="F122" s="126">
        <v>54</v>
      </c>
      <c r="G122" s="127">
        <v>30</v>
      </c>
      <c r="H122" s="653">
        <v>629.1</v>
      </c>
      <c r="I122" s="126">
        <v>928</v>
      </c>
      <c r="J122" s="126">
        <v>868</v>
      </c>
      <c r="K122" s="126" t="s">
        <v>2698</v>
      </c>
      <c r="L122" s="126">
        <v>148</v>
      </c>
      <c r="M122" s="127">
        <v>204</v>
      </c>
      <c r="N122" s="619">
        <v>3.19</v>
      </c>
      <c r="O122" s="619">
        <v>6.47</v>
      </c>
      <c r="P122" s="128" t="s">
        <v>964</v>
      </c>
      <c r="Q122" s="87">
        <v>494</v>
      </c>
      <c r="R122" s="126">
        <v>1028000</v>
      </c>
      <c r="S122" s="126">
        <v>19845</v>
      </c>
      <c r="T122" s="126">
        <v>23413</v>
      </c>
      <c r="U122" s="619">
        <v>40.42</v>
      </c>
      <c r="V122" s="127">
        <v>344.5</v>
      </c>
      <c r="W122" s="126">
        <v>26820</v>
      </c>
      <c r="X122" s="126">
        <v>1736</v>
      </c>
      <c r="Y122" s="126">
        <v>2818</v>
      </c>
      <c r="Z122" s="620">
        <v>6.53</v>
      </c>
      <c r="AA122" s="126">
        <v>174.1</v>
      </c>
      <c r="AB122" s="126">
        <v>4433</v>
      </c>
      <c r="AC122" s="129">
        <v>64010</v>
      </c>
      <c r="AD122" s="126">
        <v>1</v>
      </c>
      <c r="AE122" s="126">
        <v>1</v>
      </c>
      <c r="AF122" s="127">
        <v>1</v>
      </c>
      <c r="AG122" s="126">
        <v>1</v>
      </c>
      <c r="AH122" s="126">
        <v>2</v>
      </c>
      <c r="AI122" s="129">
        <v>3</v>
      </c>
      <c r="AJ122" s="261" t="s">
        <v>2648</v>
      </c>
      <c r="AK122" s="261" t="s">
        <v>1013</v>
      </c>
      <c r="AL122" s="261"/>
      <c r="AM122" s="263"/>
    </row>
    <row r="123" spans="1:39" ht="13.5" customHeight="1">
      <c r="A123" s="481" t="s">
        <v>1730</v>
      </c>
      <c r="B123" s="87">
        <v>584</v>
      </c>
      <c r="C123" s="126">
        <v>1056</v>
      </c>
      <c r="D123" s="126">
        <v>314</v>
      </c>
      <c r="E123" s="126">
        <v>36</v>
      </c>
      <c r="F123" s="126">
        <v>64</v>
      </c>
      <c r="G123" s="127">
        <v>30</v>
      </c>
      <c r="H123" s="653">
        <v>743.7</v>
      </c>
      <c r="I123" s="126">
        <v>928</v>
      </c>
      <c r="J123" s="126">
        <v>868</v>
      </c>
      <c r="K123" s="126" t="s">
        <v>2698</v>
      </c>
      <c r="L123" s="126">
        <v>154</v>
      </c>
      <c r="M123" s="127">
        <v>208</v>
      </c>
      <c r="N123" s="619">
        <v>3.24</v>
      </c>
      <c r="O123" s="619">
        <v>5.56</v>
      </c>
      <c r="P123" s="128" t="s">
        <v>965</v>
      </c>
      <c r="Q123" s="87">
        <v>584</v>
      </c>
      <c r="R123" s="126">
        <v>1246100</v>
      </c>
      <c r="S123" s="126">
        <v>23600</v>
      </c>
      <c r="T123" s="126">
        <v>28039</v>
      </c>
      <c r="U123" s="619">
        <v>40.93</v>
      </c>
      <c r="V123" s="127">
        <v>403.2</v>
      </c>
      <c r="W123" s="126">
        <v>33430</v>
      </c>
      <c r="X123" s="126">
        <v>2130</v>
      </c>
      <c r="Y123" s="126">
        <v>3475</v>
      </c>
      <c r="Z123" s="620">
        <v>6.7</v>
      </c>
      <c r="AA123" s="126">
        <v>199.1</v>
      </c>
      <c r="AB123" s="126">
        <v>7230</v>
      </c>
      <c r="AC123" s="129">
        <v>81240</v>
      </c>
      <c r="AD123" s="126">
        <v>1</v>
      </c>
      <c r="AE123" s="126">
        <v>1</v>
      </c>
      <c r="AF123" s="127">
        <v>1</v>
      </c>
      <c r="AG123" s="126">
        <v>1</v>
      </c>
      <c r="AH123" s="126">
        <v>1</v>
      </c>
      <c r="AI123" s="129">
        <v>2</v>
      </c>
      <c r="AJ123" s="261" t="s">
        <v>2648</v>
      </c>
      <c r="AK123" s="261" t="s">
        <v>1013</v>
      </c>
      <c r="AL123" s="261"/>
      <c r="AM123" s="92"/>
    </row>
    <row r="124" spans="1:39" ht="13.5" customHeight="1">
      <c r="A124" s="481" t="s">
        <v>1731</v>
      </c>
      <c r="B124" s="87">
        <v>342</v>
      </c>
      <c r="C124" s="126">
        <v>912</v>
      </c>
      <c r="D124" s="126">
        <v>418</v>
      </c>
      <c r="E124" s="126">
        <v>19.3</v>
      </c>
      <c r="F124" s="126">
        <v>32</v>
      </c>
      <c r="G124" s="127">
        <v>24</v>
      </c>
      <c r="H124" s="653">
        <v>436.1</v>
      </c>
      <c r="I124" s="126">
        <v>848</v>
      </c>
      <c r="J124" s="126">
        <v>800</v>
      </c>
      <c r="K124" s="126" t="s">
        <v>2698</v>
      </c>
      <c r="L124" s="126">
        <v>126</v>
      </c>
      <c r="M124" s="127">
        <v>312</v>
      </c>
      <c r="N124" s="619">
        <v>3.42</v>
      </c>
      <c r="O124" s="619">
        <v>9.98</v>
      </c>
      <c r="P124" s="128" t="s">
        <v>2176</v>
      </c>
      <c r="Q124" s="87">
        <v>342</v>
      </c>
      <c r="R124" s="126">
        <v>624900</v>
      </c>
      <c r="S124" s="126">
        <v>13700</v>
      </c>
      <c r="T124" s="126">
        <v>15450</v>
      </c>
      <c r="U124" s="619">
        <v>37.85</v>
      </c>
      <c r="V124" s="127">
        <v>190.1</v>
      </c>
      <c r="W124" s="126">
        <v>39010</v>
      </c>
      <c r="X124" s="126">
        <v>1867</v>
      </c>
      <c r="Y124" s="126">
        <v>2882</v>
      </c>
      <c r="Z124" s="620">
        <v>9.46</v>
      </c>
      <c r="AA124" s="126">
        <v>111.4</v>
      </c>
      <c r="AB124" s="126">
        <v>1193</v>
      </c>
      <c r="AC124" s="129">
        <v>75410</v>
      </c>
      <c r="AD124" s="126">
        <v>1</v>
      </c>
      <c r="AE124" s="126">
        <v>1</v>
      </c>
      <c r="AF124" s="127">
        <v>1</v>
      </c>
      <c r="AG124" s="126">
        <v>3</v>
      </c>
      <c r="AH124" s="126">
        <v>4</v>
      </c>
      <c r="AI124" s="129">
        <v>4</v>
      </c>
      <c r="AJ124" s="261" t="s">
        <v>2648</v>
      </c>
      <c r="AK124" s="261" t="s">
        <v>1013</v>
      </c>
      <c r="AL124" s="261" t="s">
        <v>1013</v>
      </c>
      <c r="AM124" s="92"/>
    </row>
    <row r="125" spans="1:39" ht="13.5" customHeight="1">
      <c r="A125" s="481" t="s">
        <v>1732</v>
      </c>
      <c r="B125" s="87">
        <v>365</v>
      </c>
      <c r="C125" s="126">
        <v>916</v>
      </c>
      <c r="D125" s="126">
        <v>419</v>
      </c>
      <c r="E125" s="126">
        <v>20.3</v>
      </c>
      <c r="F125" s="126">
        <v>34.3</v>
      </c>
      <c r="G125" s="127">
        <v>24</v>
      </c>
      <c r="H125" s="653">
        <v>464.4</v>
      </c>
      <c r="I125" s="126">
        <v>847.4</v>
      </c>
      <c r="J125" s="126">
        <v>799.4</v>
      </c>
      <c r="K125" s="126" t="s">
        <v>2698</v>
      </c>
      <c r="L125" s="126">
        <v>128</v>
      </c>
      <c r="M125" s="127">
        <v>314</v>
      </c>
      <c r="N125" s="619">
        <v>3.43</v>
      </c>
      <c r="O125" s="619">
        <v>9.4</v>
      </c>
      <c r="P125" s="128" t="s">
        <v>2177</v>
      </c>
      <c r="Q125" s="87">
        <v>365</v>
      </c>
      <c r="R125" s="126">
        <v>670500</v>
      </c>
      <c r="S125" s="126">
        <v>14640</v>
      </c>
      <c r="T125" s="126">
        <v>16520</v>
      </c>
      <c r="U125" s="619">
        <v>38</v>
      </c>
      <c r="V125" s="127">
        <v>200.4</v>
      </c>
      <c r="W125" s="126">
        <v>42120</v>
      </c>
      <c r="X125" s="126">
        <v>2011</v>
      </c>
      <c r="Y125" s="126">
        <v>3106</v>
      </c>
      <c r="Z125" s="620">
        <v>9.52</v>
      </c>
      <c r="AA125" s="617">
        <v>117</v>
      </c>
      <c r="AB125" s="126">
        <v>1446</v>
      </c>
      <c r="AC125" s="129">
        <v>81730</v>
      </c>
      <c r="AD125" s="126">
        <v>1</v>
      </c>
      <c r="AE125" s="126">
        <v>1</v>
      </c>
      <c r="AF125" s="127">
        <v>1</v>
      </c>
      <c r="AG125" s="126">
        <v>3</v>
      </c>
      <c r="AH125" s="126">
        <v>4</v>
      </c>
      <c r="AI125" s="129">
        <v>4</v>
      </c>
      <c r="AJ125" s="261" t="s">
        <v>2648</v>
      </c>
      <c r="AK125" s="261" t="s">
        <v>1013</v>
      </c>
      <c r="AL125" s="261" t="s">
        <v>1013</v>
      </c>
      <c r="AM125" s="92"/>
    </row>
    <row r="126" spans="1:39" ht="13.5" customHeight="1">
      <c r="A126" s="481" t="s">
        <v>2570</v>
      </c>
      <c r="B126" s="87">
        <v>387</v>
      </c>
      <c r="C126" s="126">
        <v>921</v>
      </c>
      <c r="D126" s="126">
        <v>420</v>
      </c>
      <c r="E126" s="126">
        <v>21.3</v>
      </c>
      <c r="F126" s="126">
        <v>36.6</v>
      </c>
      <c r="G126" s="127">
        <v>24</v>
      </c>
      <c r="H126" s="653">
        <v>493</v>
      </c>
      <c r="I126" s="126">
        <v>847.8</v>
      </c>
      <c r="J126" s="126">
        <v>799.8</v>
      </c>
      <c r="K126" s="126" t="s">
        <v>2698</v>
      </c>
      <c r="L126" s="126">
        <v>128</v>
      </c>
      <c r="M126" s="127">
        <v>314</v>
      </c>
      <c r="N126" s="619">
        <v>3.44</v>
      </c>
      <c r="O126" s="619">
        <v>8.88</v>
      </c>
      <c r="P126" s="128" t="s">
        <v>2178</v>
      </c>
      <c r="Q126" s="87">
        <v>387</v>
      </c>
      <c r="R126" s="126">
        <v>718300</v>
      </c>
      <c r="S126" s="126">
        <v>15600</v>
      </c>
      <c r="T126" s="126">
        <v>17630</v>
      </c>
      <c r="U126" s="619">
        <v>38.17</v>
      </c>
      <c r="V126" s="127">
        <v>210.9</v>
      </c>
      <c r="W126" s="126">
        <v>45280</v>
      </c>
      <c r="X126" s="126">
        <v>2156</v>
      </c>
      <c r="Y126" s="126">
        <v>3332</v>
      </c>
      <c r="Z126" s="620">
        <v>9.58</v>
      </c>
      <c r="AA126" s="126">
        <v>122.6</v>
      </c>
      <c r="AB126" s="126">
        <v>1734</v>
      </c>
      <c r="AC126" s="129">
        <v>88370</v>
      </c>
      <c r="AD126" s="126">
        <v>1</v>
      </c>
      <c r="AE126" s="126">
        <v>1</v>
      </c>
      <c r="AF126" s="127">
        <v>1</v>
      </c>
      <c r="AG126" s="126">
        <v>2</v>
      </c>
      <c r="AH126" s="126">
        <v>4</v>
      </c>
      <c r="AI126" s="129">
        <v>4</v>
      </c>
      <c r="AJ126" s="261" t="s">
        <v>2648</v>
      </c>
      <c r="AK126" s="261" t="s">
        <v>1013</v>
      </c>
      <c r="AL126" s="261" t="s">
        <v>1013</v>
      </c>
      <c r="AM126" s="92"/>
    </row>
    <row r="127" spans="1:39" ht="13.5" customHeight="1">
      <c r="A127" s="481" t="s">
        <v>2571</v>
      </c>
      <c r="B127" s="87">
        <v>417</v>
      </c>
      <c r="C127" s="126">
        <v>928</v>
      </c>
      <c r="D127" s="126">
        <v>422</v>
      </c>
      <c r="E127" s="126">
        <v>22.5</v>
      </c>
      <c r="F127" s="126">
        <v>39.9</v>
      </c>
      <c r="G127" s="127">
        <v>24</v>
      </c>
      <c r="H127" s="653">
        <v>532.5</v>
      </c>
      <c r="I127" s="126">
        <v>848.2</v>
      </c>
      <c r="J127" s="126">
        <v>800.2</v>
      </c>
      <c r="K127" s="126" t="s">
        <v>2698</v>
      </c>
      <c r="L127" s="126">
        <v>130</v>
      </c>
      <c r="M127" s="127">
        <v>316</v>
      </c>
      <c r="N127" s="619">
        <v>3.46</v>
      </c>
      <c r="O127" s="619">
        <v>8.27</v>
      </c>
      <c r="P127" s="128" t="s">
        <v>2179</v>
      </c>
      <c r="Q127" s="87">
        <v>417</v>
      </c>
      <c r="R127" s="126">
        <v>787600</v>
      </c>
      <c r="S127" s="126">
        <v>16970</v>
      </c>
      <c r="T127" s="126">
        <v>19210</v>
      </c>
      <c r="U127" s="619">
        <v>38.46</v>
      </c>
      <c r="V127" s="127">
        <v>223.9</v>
      </c>
      <c r="W127" s="126">
        <v>50070</v>
      </c>
      <c r="X127" s="126">
        <v>2373</v>
      </c>
      <c r="Y127" s="126">
        <v>3668</v>
      </c>
      <c r="Z127" s="620">
        <v>9.7</v>
      </c>
      <c r="AA127" s="126">
        <v>130.4</v>
      </c>
      <c r="AB127" s="126">
        <v>2200</v>
      </c>
      <c r="AC127" s="129">
        <v>98540</v>
      </c>
      <c r="AD127" s="126">
        <v>1</v>
      </c>
      <c r="AE127" s="126">
        <v>1</v>
      </c>
      <c r="AF127" s="127">
        <v>1</v>
      </c>
      <c r="AG127" s="126">
        <v>2</v>
      </c>
      <c r="AH127" s="126">
        <v>4</v>
      </c>
      <c r="AI127" s="129">
        <v>4</v>
      </c>
      <c r="AJ127" s="261" t="s">
        <v>2648</v>
      </c>
      <c r="AK127" s="261" t="s">
        <v>1013</v>
      </c>
      <c r="AL127" s="261" t="s">
        <v>1013</v>
      </c>
      <c r="AM127" s="92"/>
    </row>
    <row r="128" spans="1:39" ht="13.5" customHeight="1">
      <c r="A128" s="481" t="s">
        <v>2572</v>
      </c>
      <c r="B128" s="87">
        <v>446</v>
      </c>
      <c r="C128" s="126">
        <v>933</v>
      </c>
      <c r="D128" s="126">
        <v>423</v>
      </c>
      <c r="E128" s="126">
        <v>24</v>
      </c>
      <c r="F128" s="126">
        <v>42.7</v>
      </c>
      <c r="G128" s="127">
        <v>24</v>
      </c>
      <c r="H128" s="653">
        <v>569.6</v>
      </c>
      <c r="I128" s="126">
        <v>847.6</v>
      </c>
      <c r="J128" s="126">
        <v>799.6</v>
      </c>
      <c r="K128" s="126" t="s">
        <v>2698</v>
      </c>
      <c r="L128" s="126">
        <v>130</v>
      </c>
      <c r="M128" s="127">
        <v>318</v>
      </c>
      <c r="N128" s="619">
        <v>3.47</v>
      </c>
      <c r="O128" s="619">
        <v>7.76</v>
      </c>
      <c r="P128" s="128" t="s">
        <v>2180</v>
      </c>
      <c r="Q128" s="87">
        <v>446</v>
      </c>
      <c r="R128" s="126">
        <v>846800</v>
      </c>
      <c r="S128" s="126">
        <v>18150</v>
      </c>
      <c r="T128" s="126">
        <v>20600</v>
      </c>
      <c r="U128" s="619">
        <v>38.56</v>
      </c>
      <c r="V128" s="127">
        <v>239.1</v>
      </c>
      <c r="W128" s="126">
        <v>53980</v>
      </c>
      <c r="X128" s="126">
        <v>2552</v>
      </c>
      <c r="Y128" s="126">
        <v>3951</v>
      </c>
      <c r="Z128" s="620">
        <v>9.73</v>
      </c>
      <c r="AA128" s="126">
        <v>137.5</v>
      </c>
      <c r="AB128" s="126">
        <v>2685</v>
      </c>
      <c r="AC128" s="129">
        <v>106740</v>
      </c>
      <c r="AD128" s="126">
        <v>1</v>
      </c>
      <c r="AE128" s="126">
        <v>1</v>
      </c>
      <c r="AF128" s="127">
        <v>1</v>
      </c>
      <c r="AG128" s="126">
        <v>2</v>
      </c>
      <c r="AH128" s="126">
        <v>3</v>
      </c>
      <c r="AI128" s="129">
        <v>4</v>
      </c>
      <c r="AJ128" s="261" t="s">
        <v>2648</v>
      </c>
      <c r="AK128" s="261" t="s">
        <v>1013</v>
      </c>
      <c r="AL128" s="261"/>
      <c r="AM128" s="92"/>
    </row>
    <row r="129" spans="1:39" ht="13.5" customHeight="1">
      <c r="A129" s="481" t="s">
        <v>2573</v>
      </c>
      <c r="B129" s="87">
        <v>488</v>
      </c>
      <c r="C129" s="126">
        <v>942</v>
      </c>
      <c r="D129" s="126">
        <v>422</v>
      </c>
      <c r="E129" s="126">
        <v>25.9</v>
      </c>
      <c r="F129" s="126">
        <v>47</v>
      </c>
      <c r="G129" s="127">
        <v>24</v>
      </c>
      <c r="H129" s="653">
        <v>621.3</v>
      </c>
      <c r="I129" s="126">
        <v>848</v>
      </c>
      <c r="J129" s="126">
        <v>800</v>
      </c>
      <c r="K129" s="126" t="s">
        <v>2698</v>
      </c>
      <c r="L129" s="126">
        <v>132</v>
      </c>
      <c r="M129" s="127">
        <v>316</v>
      </c>
      <c r="N129" s="619">
        <v>3.48</v>
      </c>
      <c r="O129" s="619">
        <v>7.13</v>
      </c>
      <c r="P129" s="128" t="s">
        <v>2181</v>
      </c>
      <c r="Q129" s="87">
        <v>488</v>
      </c>
      <c r="R129" s="126">
        <v>935390</v>
      </c>
      <c r="S129" s="126">
        <v>19860</v>
      </c>
      <c r="T129" s="126">
        <v>22615</v>
      </c>
      <c r="U129" s="619">
        <v>38.8</v>
      </c>
      <c r="V129" s="127">
        <v>259.3</v>
      </c>
      <c r="W129" s="126">
        <v>59010</v>
      </c>
      <c r="X129" s="126">
        <v>2797</v>
      </c>
      <c r="Y129" s="126">
        <v>4336</v>
      </c>
      <c r="Z129" s="620">
        <v>9.75</v>
      </c>
      <c r="AA129" s="617">
        <v>148</v>
      </c>
      <c r="AB129" s="126">
        <v>3514</v>
      </c>
      <c r="AC129" s="129">
        <v>117890</v>
      </c>
      <c r="AD129" s="126">
        <v>1</v>
      </c>
      <c r="AE129" s="126">
        <v>1</v>
      </c>
      <c r="AF129" s="127">
        <v>1</v>
      </c>
      <c r="AG129" s="126">
        <v>1</v>
      </c>
      <c r="AH129" s="126">
        <v>2</v>
      </c>
      <c r="AI129" s="129">
        <v>4</v>
      </c>
      <c r="AJ129" s="261" t="s">
        <v>2648</v>
      </c>
      <c r="AK129" s="261" t="s">
        <v>1013</v>
      </c>
      <c r="AL129" s="261"/>
      <c r="AM129" s="92"/>
    </row>
    <row r="130" spans="1:39" ht="13.5" customHeight="1">
      <c r="A130" s="481" t="s">
        <v>2574</v>
      </c>
      <c r="B130" s="87">
        <v>534</v>
      </c>
      <c r="C130" s="126">
        <v>950</v>
      </c>
      <c r="D130" s="126">
        <v>425</v>
      </c>
      <c r="E130" s="126">
        <v>28.4</v>
      </c>
      <c r="F130" s="126">
        <v>51.1</v>
      </c>
      <c r="G130" s="127">
        <v>24</v>
      </c>
      <c r="H130" s="653">
        <v>680.1</v>
      </c>
      <c r="I130" s="126">
        <v>847.8</v>
      </c>
      <c r="J130" s="126">
        <v>799.8</v>
      </c>
      <c r="K130" s="126" t="s">
        <v>2698</v>
      </c>
      <c r="L130" s="126">
        <v>136</v>
      </c>
      <c r="M130" s="127">
        <v>320</v>
      </c>
      <c r="N130" s="619">
        <v>3.5</v>
      </c>
      <c r="O130" s="619">
        <v>6.56</v>
      </c>
      <c r="P130" s="128" t="s">
        <v>2182</v>
      </c>
      <c r="Q130" s="87">
        <v>534</v>
      </c>
      <c r="R130" s="126">
        <v>1031000</v>
      </c>
      <c r="S130" s="126">
        <v>21710</v>
      </c>
      <c r="T130" s="126">
        <v>24830</v>
      </c>
      <c r="U130" s="619">
        <v>38.94</v>
      </c>
      <c r="V130" s="127">
        <v>284.8</v>
      </c>
      <c r="W130" s="126">
        <v>65560</v>
      </c>
      <c r="X130" s="126">
        <v>3085</v>
      </c>
      <c r="Y130" s="126">
        <v>4796</v>
      </c>
      <c r="Z130" s="620">
        <v>9.82</v>
      </c>
      <c r="AA130" s="126">
        <v>158.7</v>
      </c>
      <c r="AB130" s="126">
        <v>4542</v>
      </c>
      <c r="AC130" s="129">
        <v>132070</v>
      </c>
      <c r="AD130" s="126">
        <v>1</v>
      </c>
      <c r="AE130" s="126">
        <v>1</v>
      </c>
      <c r="AF130" s="127">
        <v>1</v>
      </c>
      <c r="AG130" s="126">
        <v>1</v>
      </c>
      <c r="AH130" s="126">
        <v>2</v>
      </c>
      <c r="AI130" s="129">
        <v>3</v>
      </c>
      <c r="AJ130" s="261" t="s">
        <v>2648</v>
      </c>
      <c r="AK130" s="261" t="s">
        <v>1013</v>
      </c>
      <c r="AL130" s="261"/>
      <c r="AM130" s="92"/>
    </row>
    <row r="131" spans="1:39" ht="13.5" customHeight="1">
      <c r="A131" s="481" t="s">
        <v>2575</v>
      </c>
      <c r="B131" s="87">
        <v>585</v>
      </c>
      <c r="C131" s="126">
        <v>960</v>
      </c>
      <c r="D131" s="126">
        <v>427</v>
      </c>
      <c r="E131" s="126">
        <v>31</v>
      </c>
      <c r="F131" s="126">
        <v>55.9</v>
      </c>
      <c r="G131" s="127">
        <v>24</v>
      </c>
      <c r="H131" s="653">
        <v>745.3</v>
      </c>
      <c r="I131" s="126">
        <v>848.2</v>
      </c>
      <c r="J131" s="126">
        <v>800.2</v>
      </c>
      <c r="K131" s="126" t="s">
        <v>2698</v>
      </c>
      <c r="L131" s="126">
        <v>138</v>
      </c>
      <c r="M131" s="127">
        <v>322</v>
      </c>
      <c r="N131" s="619">
        <v>3.52</v>
      </c>
      <c r="O131" s="619">
        <v>6.02</v>
      </c>
      <c r="P131" s="128" t="s">
        <v>2183</v>
      </c>
      <c r="Q131" s="87">
        <v>585</v>
      </c>
      <c r="R131" s="126">
        <v>1143090</v>
      </c>
      <c r="S131" s="126">
        <v>23814</v>
      </c>
      <c r="T131" s="126">
        <v>27363</v>
      </c>
      <c r="U131" s="619">
        <v>39.16</v>
      </c>
      <c r="V131" s="653">
        <v>312</v>
      </c>
      <c r="W131" s="126">
        <v>72770</v>
      </c>
      <c r="X131" s="126">
        <v>3408</v>
      </c>
      <c r="Y131" s="126">
        <v>5310</v>
      </c>
      <c r="Z131" s="620">
        <v>9.88</v>
      </c>
      <c r="AA131" s="126">
        <v>170.9</v>
      </c>
      <c r="AB131" s="126">
        <v>5932</v>
      </c>
      <c r="AC131" s="129">
        <v>148220</v>
      </c>
      <c r="AD131" s="126">
        <v>1</v>
      </c>
      <c r="AE131" s="126">
        <v>1</v>
      </c>
      <c r="AF131" s="127">
        <v>1</v>
      </c>
      <c r="AG131" s="126">
        <v>1</v>
      </c>
      <c r="AH131" s="126">
        <v>1</v>
      </c>
      <c r="AI131" s="129">
        <v>2</v>
      </c>
      <c r="AJ131" s="261" t="s">
        <v>2648</v>
      </c>
      <c r="AK131" s="261" t="s">
        <v>1013</v>
      </c>
      <c r="AL131" s="261"/>
      <c r="AM131" s="92"/>
    </row>
    <row r="132" spans="1:39" ht="13.5" customHeight="1">
      <c r="A132" s="481" t="s">
        <v>2576</v>
      </c>
      <c r="B132" s="87">
        <v>653</v>
      </c>
      <c r="C132" s="126">
        <v>972</v>
      </c>
      <c r="D132" s="126">
        <v>431</v>
      </c>
      <c r="E132" s="126">
        <v>34.5</v>
      </c>
      <c r="F132" s="126">
        <v>62</v>
      </c>
      <c r="G132" s="127">
        <v>24</v>
      </c>
      <c r="H132" s="653">
        <v>831.9</v>
      </c>
      <c r="I132" s="126">
        <v>848</v>
      </c>
      <c r="J132" s="126">
        <v>800</v>
      </c>
      <c r="K132" s="126" t="s">
        <v>2698</v>
      </c>
      <c r="L132" s="126">
        <v>144</v>
      </c>
      <c r="M132" s="127">
        <v>320</v>
      </c>
      <c r="N132" s="619">
        <v>3.56</v>
      </c>
      <c r="O132" s="619">
        <v>5.45</v>
      </c>
      <c r="P132" s="128" t="s">
        <v>2184</v>
      </c>
      <c r="Q132" s="87">
        <v>653</v>
      </c>
      <c r="R132" s="126">
        <v>1292000</v>
      </c>
      <c r="S132" s="126">
        <v>26590</v>
      </c>
      <c r="T132" s="126">
        <v>30730</v>
      </c>
      <c r="U132" s="619">
        <v>39.41</v>
      </c>
      <c r="V132" s="127">
        <v>348.7</v>
      </c>
      <c r="W132" s="126">
        <v>83050</v>
      </c>
      <c r="X132" s="126">
        <v>3854</v>
      </c>
      <c r="Y132" s="126">
        <v>6022</v>
      </c>
      <c r="Z132" s="620">
        <v>9.99</v>
      </c>
      <c r="AA132" s="126">
        <v>186.6</v>
      </c>
      <c r="AB132" s="126">
        <v>8124</v>
      </c>
      <c r="AC132" s="129">
        <v>171280</v>
      </c>
      <c r="AD132" s="126">
        <v>1</v>
      </c>
      <c r="AE132" s="126">
        <v>1</v>
      </c>
      <c r="AF132" s="127">
        <v>1</v>
      </c>
      <c r="AG132" s="126">
        <v>1</v>
      </c>
      <c r="AH132" s="126">
        <v>1</v>
      </c>
      <c r="AI132" s="129">
        <v>1</v>
      </c>
      <c r="AJ132" s="261" t="s">
        <v>2648</v>
      </c>
      <c r="AK132" s="261" t="s">
        <v>1013</v>
      </c>
      <c r="AL132" s="261"/>
      <c r="AM132" s="92"/>
    </row>
    <row r="133" spans="1:39" ht="13.5" customHeight="1">
      <c r="A133" s="481" t="s">
        <v>2577</v>
      </c>
      <c r="B133" s="87">
        <v>784</v>
      </c>
      <c r="C133" s="126">
        <v>996</v>
      </c>
      <c r="D133" s="126">
        <v>437</v>
      </c>
      <c r="E133" s="126">
        <v>40.9</v>
      </c>
      <c r="F133" s="126">
        <v>73.9</v>
      </c>
      <c r="G133" s="127">
        <v>24</v>
      </c>
      <c r="H133" s="653">
        <v>997.7</v>
      </c>
      <c r="I133" s="126">
        <v>848.2</v>
      </c>
      <c r="J133" s="126">
        <v>800.2</v>
      </c>
      <c r="K133" s="126" t="s">
        <v>2698</v>
      </c>
      <c r="L133" s="126">
        <v>152</v>
      </c>
      <c r="M133" s="127">
        <v>326</v>
      </c>
      <c r="N133" s="619">
        <v>3.62</v>
      </c>
      <c r="O133" s="619">
        <v>4.62</v>
      </c>
      <c r="P133" s="128" t="s">
        <v>2185</v>
      </c>
      <c r="Q133" s="87">
        <v>784</v>
      </c>
      <c r="R133" s="126">
        <v>1593000</v>
      </c>
      <c r="S133" s="126">
        <v>31980</v>
      </c>
      <c r="T133" s="126">
        <v>37340</v>
      </c>
      <c r="U133" s="619">
        <v>39.95</v>
      </c>
      <c r="V133" s="127">
        <v>417.6</v>
      </c>
      <c r="W133" s="126">
        <v>103300</v>
      </c>
      <c r="X133" s="126">
        <v>4728</v>
      </c>
      <c r="Y133" s="126">
        <v>7424</v>
      </c>
      <c r="Z133" s="620">
        <v>10.18</v>
      </c>
      <c r="AA133" s="126">
        <v>216.8</v>
      </c>
      <c r="AB133" s="126">
        <v>13730</v>
      </c>
      <c r="AC133" s="129">
        <v>218490</v>
      </c>
      <c r="AD133" s="126">
        <v>1</v>
      </c>
      <c r="AE133" s="126">
        <v>1</v>
      </c>
      <c r="AF133" s="127" t="s">
        <v>627</v>
      </c>
      <c r="AG133" s="126">
        <v>1</v>
      </c>
      <c r="AH133" s="126">
        <v>1</v>
      </c>
      <c r="AI133" s="129" t="s">
        <v>627</v>
      </c>
      <c r="AJ133" s="650"/>
      <c r="AK133" s="261"/>
      <c r="AL133" s="261"/>
      <c r="AM133" s="92"/>
    </row>
    <row r="134" spans="1:39" ht="13.5" customHeight="1">
      <c r="A134" s="481" t="s">
        <v>2578</v>
      </c>
      <c r="B134" s="87">
        <v>967</v>
      </c>
      <c r="C134" s="126">
        <v>1028</v>
      </c>
      <c r="D134" s="126">
        <v>446</v>
      </c>
      <c r="E134" s="126">
        <v>50</v>
      </c>
      <c r="F134" s="126">
        <v>89.9</v>
      </c>
      <c r="G134" s="127">
        <v>24</v>
      </c>
      <c r="H134" s="653">
        <v>1231</v>
      </c>
      <c r="I134" s="126">
        <v>848.2</v>
      </c>
      <c r="J134" s="126">
        <v>800.2</v>
      </c>
      <c r="K134" s="126" t="s">
        <v>2698</v>
      </c>
      <c r="L134" s="126">
        <v>160</v>
      </c>
      <c r="M134" s="127">
        <v>334</v>
      </c>
      <c r="N134" s="619">
        <v>3.7</v>
      </c>
      <c r="O134" s="619">
        <v>3.83</v>
      </c>
      <c r="P134" s="128" t="s">
        <v>2186</v>
      </c>
      <c r="Q134" s="87">
        <v>967</v>
      </c>
      <c r="R134" s="126">
        <v>2033000</v>
      </c>
      <c r="S134" s="126">
        <v>39540</v>
      </c>
      <c r="T134" s="126">
        <v>46810</v>
      </c>
      <c r="U134" s="619">
        <v>40.64</v>
      </c>
      <c r="V134" s="127">
        <v>517.1</v>
      </c>
      <c r="W134" s="126">
        <v>133900</v>
      </c>
      <c r="X134" s="126">
        <v>6003</v>
      </c>
      <c r="Y134" s="126">
        <v>9486</v>
      </c>
      <c r="Z134" s="620">
        <v>10.43</v>
      </c>
      <c r="AA134" s="126">
        <v>257.9</v>
      </c>
      <c r="AB134" s="126">
        <v>24930</v>
      </c>
      <c r="AC134" s="129">
        <v>292450</v>
      </c>
      <c r="AD134" s="126">
        <v>1</v>
      </c>
      <c r="AE134" s="126">
        <v>1</v>
      </c>
      <c r="AF134" s="127" t="s">
        <v>627</v>
      </c>
      <c r="AG134" s="126">
        <v>1</v>
      </c>
      <c r="AH134" s="126">
        <v>1</v>
      </c>
      <c r="AI134" s="129" t="s">
        <v>627</v>
      </c>
      <c r="AJ134" s="650"/>
      <c r="AK134" s="261"/>
      <c r="AL134" s="261"/>
      <c r="AM134" s="92"/>
    </row>
    <row r="135" spans="1:39" ht="13.5" customHeight="1">
      <c r="A135" s="481" t="s">
        <v>2579</v>
      </c>
      <c r="B135" s="87">
        <v>296</v>
      </c>
      <c r="C135" s="126">
        <v>982</v>
      </c>
      <c r="D135" s="126">
        <v>400</v>
      </c>
      <c r="E135" s="126">
        <v>16.5</v>
      </c>
      <c r="F135" s="126">
        <v>27</v>
      </c>
      <c r="G135" s="127">
        <v>30</v>
      </c>
      <c r="H135" s="653">
        <v>376.8</v>
      </c>
      <c r="I135" s="126">
        <v>928</v>
      </c>
      <c r="J135" s="126">
        <v>868</v>
      </c>
      <c r="K135" s="126" t="s">
        <v>2698</v>
      </c>
      <c r="L135" s="126">
        <v>134</v>
      </c>
      <c r="M135" s="127">
        <v>294</v>
      </c>
      <c r="N135" s="126">
        <v>3.479</v>
      </c>
      <c r="O135" s="126">
        <v>11.76</v>
      </c>
      <c r="P135" s="128" t="s">
        <v>1025</v>
      </c>
      <c r="Q135" s="87">
        <v>296</v>
      </c>
      <c r="R135" s="126">
        <v>618700</v>
      </c>
      <c r="S135" s="126">
        <v>12600</v>
      </c>
      <c r="T135" s="126">
        <v>14220</v>
      </c>
      <c r="U135" s="619">
        <v>40.52</v>
      </c>
      <c r="V135" s="127">
        <v>181.5</v>
      </c>
      <c r="W135" s="126">
        <v>28850</v>
      </c>
      <c r="X135" s="126">
        <v>1443</v>
      </c>
      <c r="Y135" s="126">
        <v>2235</v>
      </c>
      <c r="Z135" s="620">
        <v>8.75</v>
      </c>
      <c r="AA135" s="126">
        <v>105.6</v>
      </c>
      <c r="AB135" s="126">
        <v>756.9</v>
      </c>
      <c r="AC135" s="129">
        <v>65670</v>
      </c>
      <c r="AD135" s="126">
        <v>1</v>
      </c>
      <c r="AE135" s="126">
        <v>1</v>
      </c>
      <c r="AF135" s="127">
        <v>2</v>
      </c>
      <c r="AG135" s="126">
        <v>4</v>
      </c>
      <c r="AH135" s="126">
        <v>4</v>
      </c>
      <c r="AI135" s="129">
        <v>4</v>
      </c>
      <c r="AJ135" s="650" t="s">
        <v>2648</v>
      </c>
      <c r="AK135" s="261" t="s">
        <v>1013</v>
      </c>
      <c r="AL135" s="261" t="s">
        <v>1013</v>
      </c>
      <c r="AM135" s="92"/>
    </row>
    <row r="136" spans="1:39" ht="13.5" customHeight="1">
      <c r="A136" s="481" t="s">
        <v>2580</v>
      </c>
      <c r="B136" s="87">
        <v>321</v>
      </c>
      <c r="C136" s="126">
        <v>990</v>
      </c>
      <c r="D136" s="126">
        <v>400</v>
      </c>
      <c r="E136" s="126">
        <v>16.5</v>
      </c>
      <c r="F136" s="126">
        <v>31</v>
      </c>
      <c r="G136" s="127">
        <v>30</v>
      </c>
      <c r="H136" s="653">
        <v>408.8</v>
      </c>
      <c r="I136" s="126">
        <v>928</v>
      </c>
      <c r="J136" s="126">
        <v>868</v>
      </c>
      <c r="K136" s="126" t="s">
        <v>2698</v>
      </c>
      <c r="L136" s="126">
        <v>134</v>
      </c>
      <c r="M136" s="127">
        <v>294</v>
      </c>
      <c r="N136" s="126">
        <v>3.495</v>
      </c>
      <c r="O136" s="126">
        <v>10.89</v>
      </c>
      <c r="P136" s="128" t="s">
        <v>1117</v>
      </c>
      <c r="Q136" s="87">
        <v>321</v>
      </c>
      <c r="R136" s="126">
        <v>696400</v>
      </c>
      <c r="S136" s="126">
        <v>14070</v>
      </c>
      <c r="T136" s="126">
        <v>15800</v>
      </c>
      <c r="U136" s="619">
        <v>41.27</v>
      </c>
      <c r="V136" s="127">
        <v>184.6</v>
      </c>
      <c r="W136" s="126">
        <v>33120</v>
      </c>
      <c r="X136" s="126">
        <v>1656</v>
      </c>
      <c r="Y136" s="126">
        <v>2555</v>
      </c>
      <c r="Z136" s="620">
        <v>9</v>
      </c>
      <c r="AA136" s="126">
        <v>113.6</v>
      </c>
      <c r="AB136" s="126">
        <v>1021</v>
      </c>
      <c r="AC136" s="129">
        <v>76030</v>
      </c>
      <c r="AD136" s="126">
        <v>1</v>
      </c>
      <c r="AE136" s="126">
        <v>1</v>
      </c>
      <c r="AF136" s="127">
        <v>2</v>
      </c>
      <c r="AG136" s="126">
        <v>4</v>
      </c>
      <c r="AH136" s="126">
        <v>4</v>
      </c>
      <c r="AI136" s="129">
        <v>4</v>
      </c>
      <c r="AJ136" s="261" t="s">
        <v>2648</v>
      </c>
      <c r="AK136" s="261" t="s">
        <v>1013</v>
      </c>
      <c r="AL136" s="261" t="s">
        <v>1013</v>
      </c>
      <c r="AM136" s="92"/>
    </row>
    <row r="137" spans="1:39" ht="13.5" customHeight="1">
      <c r="A137" s="481" t="s">
        <v>2581</v>
      </c>
      <c r="B137" s="87">
        <v>371</v>
      </c>
      <c r="C137" s="126">
        <v>1000</v>
      </c>
      <c r="D137" s="126">
        <v>400</v>
      </c>
      <c r="E137" s="126">
        <v>19</v>
      </c>
      <c r="F137" s="126">
        <v>36</v>
      </c>
      <c r="G137" s="127">
        <v>30</v>
      </c>
      <c r="H137" s="653">
        <v>472</v>
      </c>
      <c r="I137" s="126">
        <v>928</v>
      </c>
      <c r="J137" s="126">
        <v>868</v>
      </c>
      <c r="K137" s="126" t="s">
        <v>2698</v>
      </c>
      <c r="L137" s="126">
        <v>136</v>
      </c>
      <c r="M137" s="127">
        <v>294</v>
      </c>
      <c r="N137" s="665">
        <v>3.51</v>
      </c>
      <c r="O137" s="126">
        <v>9.474</v>
      </c>
      <c r="P137" s="128" t="s">
        <v>1118</v>
      </c>
      <c r="Q137" s="87">
        <v>371</v>
      </c>
      <c r="R137" s="126">
        <v>812100</v>
      </c>
      <c r="S137" s="126">
        <v>16240</v>
      </c>
      <c r="T137" s="126">
        <v>18330</v>
      </c>
      <c r="U137" s="619">
        <v>41.48</v>
      </c>
      <c r="V137" s="127">
        <v>212.5</v>
      </c>
      <c r="W137" s="126">
        <v>38480</v>
      </c>
      <c r="X137" s="126">
        <v>1924</v>
      </c>
      <c r="Y137" s="126">
        <v>2976</v>
      </c>
      <c r="Z137" s="620">
        <v>9.03</v>
      </c>
      <c r="AA137" s="126">
        <v>126.1</v>
      </c>
      <c r="AB137" s="126">
        <v>1565</v>
      </c>
      <c r="AC137" s="129">
        <v>89210</v>
      </c>
      <c r="AD137" s="126">
        <v>1</v>
      </c>
      <c r="AE137" s="126">
        <v>1</v>
      </c>
      <c r="AF137" s="127">
        <v>1</v>
      </c>
      <c r="AG137" s="126">
        <v>4</v>
      </c>
      <c r="AH137" s="126">
        <v>4</v>
      </c>
      <c r="AI137" s="129">
        <v>4</v>
      </c>
      <c r="AJ137" s="261" t="s">
        <v>2648</v>
      </c>
      <c r="AK137" s="261" t="s">
        <v>1013</v>
      </c>
      <c r="AL137" s="261" t="s">
        <v>1013</v>
      </c>
      <c r="AM137" s="92"/>
    </row>
    <row r="138" spans="1:39" ht="13.5" customHeight="1">
      <c r="A138" s="481" t="s">
        <v>2582</v>
      </c>
      <c r="B138" s="87">
        <v>412</v>
      </c>
      <c r="C138" s="126">
        <v>1008</v>
      </c>
      <c r="D138" s="126">
        <v>402</v>
      </c>
      <c r="E138" s="126">
        <v>21</v>
      </c>
      <c r="F138" s="126">
        <v>40</v>
      </c>
      <c r="G138" s="127">
        <v>30</v>
      </c>
      <c r="H138" s="653">
        <v>524.2</v>
      </c>
      <c r="I138" s="126">
        <v>928</v>
      </c>
      <c r="J138" s="126">
        <v>868</v>
      </c>
      <c r="K138" s="126" t="s">
        <v>2698</v>
      </c>
      <c r="L138" s="126">
        <v>142</v>
      </c>
      <c r="M138" s="127">
        <v>290</v>
      </c>
      <c r="N138" s="665">
        <v>3.53</v>
      </c>
      <c r="O138" s="665">
        <v>8.58</v>
      </c>
      <c r="P138" s="128" t="s">
        <v>1119</v>
      </c>
      <c r="Q138" s="87">
        <v>412</v>
      </c>
      <c r="R138" s="126">
        <v>909800</v>
      </c>
      <c r="S138" s="126">
        <v>18050</v>
      </c>
      <c r="T138" s="126">
        <v>20440</v>
      </c>
      <c r="U138" s="619">
        <v>41.66</v>
      </c>
      <c r="V138" s="653">
        <v>235</v>
      </c>
      <c r="W138" s="126">
        <v>43410</v>
      </c>
      <c r="X138" s="126">
        <v>2160</v>
      </c>
      <c r="Y138" s="126">
        <v>3348</v>
      </c>
      <c r="Z138" s="620">
        <v>9.1</v>
      </c>
      <c r="AA138" s="126">
        <v>136.1</v>
      </c>
      <c r="AB138" s="126">
        <v>2128</v>
      </c>
      <c r="AC138" s="129">
        <v>101460</v>
      </c>
      <c r="AD138" s="126">
        <v>1</v>
      </c>
      <c r="AE138" s="126">
        <v>1</v>
      </c>
      <c r="AF138" s="127">
        <v>1</v>
      </c>
      <c r="AG138" s="126">
        <v>3</v>
      </c>
      <c r="AH138" s="126">
        <v>4</v>
      </c>
      <c r="AI138" s="129">
        <v>4</v>
      </c>
      <c r="AJ138" s="261" t="s">
        <v>2648</v>
      </c>
      <c r="AK138" s="261" t="s">
        <v>1013</v>
      </c>
      <c r="AL138" s="261" t="s">
        <v>1013</v>
      </c>
      <c r="AM138" s="92"/>
    </row>
    <row r="139" spans="1:39" ht="13.5" customHeight="1">
      <c r="A139" s="481" t="s">
        <v>2583</v>
      </c>
      <c r="B139" s="87">
        <v>443</v>
      </c>
      <c r="C139" s="126">
        <v>1012</v>
      </c>
      <c r="D139" s="126">
        <v>402</v>
      </c>
      <c r="E139" s="126">
        <v>23.6</v>
      </c>
      <c r="F139" s="126">
        <v>41.9</v>
      </c>
      <c r="G139" s="127">
        <v>30</v>
      </c>
      <c r="H139" s="653">
        <v>563.7</v>
      </c>
      <c r="I139" s="126">
        <v>928</v>
      </c>
      <c r="J139" s="126">
        <v>868</v>
      </c>
      <c r="K139" s="126" t="s">
        <v>634</v>
      </c>
      <c r="L139" s="126">
        <v>142</v>
      </c>
      <c r="M139" s="127">
        <v>296</v>
      </c>
      <c r="N139" s="619">
        <v>3.53</v>
      </c>
      <c r="O139" s="619">
        <v>7.99</v>
      </c>
      <c r="P139" s="128" t="s">
        <v>1024</v>
      </c>
      <c r="Q139" s="87">
        <v>443</v>
      </c>
      <c r="R139" s="126">
        <v>966510</v>
      </c>
      <c r="S139" s="126">
        <v>19101</v>
      </c>
      <c r="T139" s="126">
        <v>21777</v>
      </c>
      <c r="U139" s="619">
        <v>41.41</v>
      </c>
      <c r="V139" s="127">
        <v>261.8</v>
      </c>
      <c r="W139" s="126">
        <v>45500</v>
      </c>
      <c r="X139" s="126">
        <v>2264</v>
      </c>
      <c r="Y139" s="126">
        <v>3529</v>
      </c>
      <c r="Z139" s="620">
        <v>8.98</v>
      </c>
      <c r="AA139" s="126">
        <v>142.5</v>
      </c>
      <c r="AB139" s="126">
        <v>2545</v>
      </c>
      <c r="AC139" s="129">
        <v>106740</v>
      </c>
      <c r="AD139" s="126">
        <v>1</v>
      </c>
      <c r="AE139" s="126">
        <v>1</v>
      </c>
      <c r="AF139" s="127">
        <v>1</v>
      </c>
      <c r="AG139" s="126">
        <v>2</v>
      </c>
      <c r="AH139" s="126">
        <v>4</v>
      </c>
      <c r="AI139" s="129">
        <v>4</v>
      </c>
      <c r="AJ139" s="261" t="s">
        <v>2648</v>
      </c>
      <c r="AK139" s="261" t="s">
        <v>1013</v>
      </c>
      <c r="AL139" s="261"/>
      <c r="AM139" s="92"/>
    </row>
    <row r="140" spans="1:39" ht="13.5" customHeight="1">
      <c r="A140" s="481" t="s">
        <v>2584</v>
      </c>
      <c r="B140" s="87">
        <v>483</v>
      </c>
      <c r="C140" s="126">
        <v>1020</v>
      </c>
      <c r="D140" s="126">
        <v>404</v>
      </c>
      <c r="E140" s="126">
        <v>25.4</v>
      </c>
      <c r="F140" s="126">
        <v>46</v>
      </c>
      <c r="G140" s="127">
        <v>30</v>
      </c>
      <c r="H140" s="653">
        <v>615.1</v>
      </c>
      <c r="I140" s="126">
        <v>928</v>
      </c>
      <c r="J140" s="126">
        <v>868</v>
      </c>
      <c r="K140" s="126" t="s">
        <v>2698</v>
      </c>
      <c r="L140" s="126">
        <v>144</v>
      </c>
      <c r="M140" s="127">
        <v>298</v>
      </c>
      <c r="N140" s="619">
        <v>3.55</v>
      </c>
      <c r="O140" s="619">
        <v>7.36</v>
      </c>
      <c r="P140" s="128" t="s">
        <v>1020</v>
      </c>
      <c r="Q140" s="87">
        <v>483</v>
      </c>
      <c r="R140" s="126">
        <v>1067480</v>
      </c>
      <c r="S140" s="126">
        <v>20931</v>
      </c>
      <c r="T140" s="126">
        <v>23923</v>
      </c>
      <c r="U140" s="619">
        <v>41.66</v>
      </c>
      <c r="V140" s="127">
        <v>282.7</v>
      </c>
      <c r="W140" s="126">
        <v>50710</v>
      </c>
      <c r="X140" s="126">
        <v>2510</v>
      </c>
      <c r="Y140" s="126">
        <v>3919</v>
      </c>
      <c r="Z140" s="620">
        <v>9.08</v>
      </c>
      <c r="AA140" s="126">
        <v>152.5</v>
      </c>
      <c r="AB140" s="126">
        <v>3311</v>
      </c>
      <c r="AC140" s="129">
        <v>119900</v>
      </c>
      <c r="AD140" s="126">
        <v>1</v>
      </c>
      <c r="AE140" s="126">
        <v>1</v>
      </c>
      <c r="AF140" s="127">
        <v>1</v>
      </c>
      <c r="AG140" s="126">
        <v>2</v>
      </c>
      <c r="AH140" s="126">
        <v>4</v>
      </c>
      <c r="AI140" s="129">
        <v>4</v>
      </c>
      <c r="AJ140" s="261" t="s">
        <v>2648</v>
      </c>
      <c r="AK140" s="261" t="s">
        <v>1013</v>
      </c>
      <c r="AL140" s="261"/>
      <c r="AM140" s="92"/>
    </row>
    <row r="141" spans="1:39" ht="13.5" customHeight="1">
      <c r="A141" s="481" t="s">
        <v>2585</v>
      </c>
      <c r="B141" s="87">
        <v>539</v>
      </c>
      <c r="C141" s="126">
        <v>1030</v>
      </c>
      <c r="D141" s="126">
        <v>407</v>
      </c>
      <c r="E141" s="126">
        <v>28.4</v>
      </c>
      <c r="F141" s="126">
        <v>51.1</v>
      </c>
      <c r="G141" s="127">
        <v>30</v>
      </c>
      <c r="H141" s="653">
        <v>687.2</v>
      </c>
      <c r="I141" s="126">
        <v>928</v>
      </c>
      <c r="J141" s="126">
        <v>868</v>
      </c>
      <c r="K141" s="126" t="s">
        <v>2698</v>
      </c>
      <c r="L141" s="126">
        <v>146</v>
      </c>
      <c r="M141" s="127">
        <v>302</v>
      </c>
      <c r="N141" s="619">
        <v>3.58</v>
      </c>
      <c r="O141" s="619">
        <v>6.64</v>
      </c>
      <c r="P141" s="128" t="s">
        <v>1021</v>
      </c>
      <c r="Q141" s="87">
        <v>539</v>
      </c>
      <c r="R141" s="126">
        <v>1202540</v>
      </c>
      <c r="S141" s="126">
        <v>23350</v>
      </c>
      <c r="T141" s="126">
        <v>26824</v>
      </c>
      <c r="U141" s="619">
        <v>41.83</v>
      </c>
      <c r="V141" s="127">
        <v>316.4</v>
      </c>
      <c r="W141" s="126">
        <v>57630</v>
      </c>
      <c r="X141" s="126">
        <v>2832</v>
      </c>
      <c r="Y141" s="126">
        <v>4436</v>
      </c>
      <c r="Z141" s="620">
        <v>9.16</v>
      </c>
      <c r="AA141" s="126">
        <v>165.7</v>
      </c>
      <c r="AB141" s="126">
        <v>4546</v>
      </c>
      <c r="AC141" s="129">
        <v>137550</v>
      </c>
      <c r="AD141" s="126">
        <v>1</v>
      </c>
      <c r="AE141" s="126">
        <v>1</v>
      </c>
      <c r="AF141" s="127">
        <v>1</v>
      </c>
      <c r="AG141" s="126">
        <v>1</v>
      </c>
      <c r="AH141" s="126">
        <v>2</v>
      </c>
      <c r="AI141" s="129">
        <v>4</v>
      </c>
      <c r="AJ141" s="261" t="s">
        <v>2648</v>
      </c>
      <c r="AK141" s="261" t="s">
        <v>1013</v>
      </c>
      <c r="AL141" s="261"/>
      <c r="AM141" s="92"/>
    </row>
    <row r="142" spans="1:39" ht="13.5" customHeight="1">
      <c r="A142" s="481" t="s">
        <v>2586</v>
      </c>
      <c r="B142" s="87">
        <v>554</v>
      </c>
      <c r="C142" s="126">
        <v>1032</v>
      </c>
      <c r="D142" s="126">
        <v>408</v>
      </c>
      <c r="E142" s="126">
        <v>29.5</v>
      </c>
      <c r="F142" s="126">
        <v>52</v>
      </c>
      <c r="G142" s="127">
        <v>30</v>
      </c>
      <c r="H142" s="653">
        <v>705.8</v>
      </c>
      <c r="I142" s="126">
        <v>928</v>
      </c>
      <c r="J142" s="126">
        <v>868</v>
      </c>
      <c r="K142" s="126" t="s">
        <v>2698</v>
      </c>
      <c r="L142" s="126">
        <v>150</v>
      </c>
      <c r="M142" s="127">
        <v>296</v>
      </c>
      <c r="N142" s="619">
        <v>3.59</v>
      </c>
      <c r="O142" s="619">
        <v>6.47</v>
      </c>
      <c r="P142" s="128" t="s">
        <v>2187</v>
      </c>
      <c r="Q142" s="87">
        <v>554</v>
      </c>
      <c r="R142" s="126">
        <v>1232000</v>
      </c>
      <c r="S142" s="126">
        <v>23880</v>
      </c>
      <c r="T142" s="126">
        <v>27500</v>
      </c>
      <c r="U142" s="619">
        <v>41.79</v>
      </c>
      <c r="V142" s="653">
        <v>328</v>
      </c>
      <c r="W142" s="126">
        <v>59100</v>
      </c>
      <c r="X142" s="126">
        <v>2897</v>
      </c>
      <c r="Y142" s="126">
        <v>4547</v>
      </c>
      <c r="Z142" s="620">
        <v>9.15</v>
      </c>
      <c r="AA142" s="126">
        <v>168.6</v>
      </c>
      <c r="AB142" s="126">
        <v>4860</v>
      </c>
      <c r="AC142" s="129">
        <v>141330</v>
      </c>
      <c r="AD142" s="126">
        <v>1</v>
      </c>
      <c r="AE142" s="126">
        <v>1</v>
      </c>
      <c r="AF142" s="127">
        <v>1</v>
      </c>
      <c r="AG142" s="126">
        <v>1</v>
      </c>
      <c r="AH142" s="126">
        <v>2</v>
      </c>
      <c r="AI142" s="129">
        <v>3</v>
      </c>
      <c r="AJ142" s="261" t="s">
        <v>2648</v>
      </c>
      <c r="AK142" s="261" t="s">
        <v>1013</v>
      </c>
      <c r="AL142" s="261"/>
      <c r="AM142" s="92"/>
    </row>
    <row r="143" spans="1:39" ht="13.5" customHeight="1">
      <c r="A143" s="481" t="s">
        <v>1593</v>
      </c>
      <c r="B143" s="87">
        <v>591</v>
      </c>
      <c r="C143" s="126">
        <v>1040</v>
      </c>
      <c r="D143" s="126">
        <v>409</v>
      </c>
      <c r="E143" s="126">
        <v>31</v>
      </c>
      <c r="F143" s="126">
        <v>55.9</v>
      </c>
      <c r="G143" s="127">
        <v>30</v>
      </c>
      <c r="H143" s="653">
        <v>752.7</v>
      </c>
      <c r="I143" s="126">
        <v>928</v>
      </c>
      <c r="J143" s="126">
        <v>868</v>
      </c>
      <c r="K143" s="126" t="s">
        <v>2698</v>
      </c>
      <c r="L143" s="126">
        <v>148</v>
      </c>
      <c r="M143" s="127">
        <v>304</v>
      </c>
      <c r="N143" s="619">
        <v>3.6</v>
      </c>
      <c r="O143" s="619">
        <v>6.1</v>
      </c>
      <c r="P143" s="128" t="s">
        <v>1022</v>
      </c>
      <c r="Q143" s="87">
        <v>591</v>
      </c>
      <c r="R143" s="126">
        <v>1331040</v>
      </c>
      <c r="S143" s="126">
        <v>25597</v>
      </c>
      <c r="T143" s="126">
        <v>29530</v>
      </c>
      <c r="U143" s="619">
        <v>42.05</v>
      </c>
      <c r="V143" s="127">
        <v>346.3</v>
      </c>
      <c r="W143" s="126">
        <v>64010</v>
      </c>
      <c r="X143" s="126">
        <v>3130</v>
      </c>
      <c r="Y143" s="126">
        <v>4916</v>
      </c>
      <c r="Z143" s="620">
        <v>9.22</v>
      </c>
      <c r="AA143" s="126">
        <v>177.9</v>
      </c>
      <c r="AB143" s="126">
        <v>5927</v>
      </c>
      <c r="AC143" s="129">
        <v>154330</v>
      </c>
      <c r="AD143" s="126">
        <v>1</v>
      </c>
      <c r="AE143" s="126">
        <v>1</v>
      </c>
      <c r="AF143" s="127">
        <v>1</v>
      </c>
      <c r="AG143" s="126">
        <v>1</v>
      </c>
      <c r="AH143" s="126">
        <v>2</v>
      </c>
      <c r="AI143" s="129">
        <v>3</v>
      </c>
      <c r="AJ143" s="261" t="s">
        <v>2648</v>
      </c>
      <c r="AK143" s="261" t="s">
        <v>1013</v>
      </c>
      <c r="AL143" s="261"/>
      <c r="AM143" s="92"/>
    </row>
    <row r="144" spans="1:39" ht="13.5" customHeight="1">
      <c r="A144" s="481" t="s">
        <v>1594</v>
      </c>
      <c r="B144" s="87">
        <v>642</v>
      </c>
      <c r="C144" s="126">
        <v>1048</v>
      </c>
      <c r="D144" s="126">
        <v>412</v>
      </c>
      <c r="E144" s="126">
        <v>34</v>
      </c>
      <c r="F144" s="126">
        <v>60</v>
      </c>
      <c r="G144" s="127">
        <v>30</v>
      </c>
      <c r="H144" s="653">
        <v>817.6</v>
      </c>
      <c r="I144" s="126">
        <v>928</v>
      </c>
      <c r="J144" s="126">
        <v>868</v>
      </c>
      <c r="K144" s="126" t="s">
        <v>2698</v>
      </c>
      <c r="L144" s="126">
        <v>154</v>
      </c>
      <c r="M144" s="127">
        <v>300</v>
      </c>
      <c r="N144" s="619">
        <v>3.62</v>
      </c>
      <c r="O144" s="619">
        <v>5.65</v>
      </c>
      <c r="P144" s="128" t="s">
        <v>2188</v>
      </c>
      <c r="Q144" s="87">
        <v>642</v>
      </c>
      <c r="R144" s="126">
        <v>1451000</v>
      </c>
      <c r="S144" s="126">
        <v>27680</v>
      </c>
      <c r="T144" s="126">
        <v>32100</v>
      </c>
      <c r="U144" s="619">
        <v>42.12</v>
      </c>
      <c r="V144" s="127">
        <v>379.6</v>
      </c>
      <c r="W144" s="126">
        <v>70280</v>
      </c>
      <c r="X144" s="126">
        <v>3412</v>
      </c>
      <c r="Y144" s="126">
        <v>5379</v>
      </c>
      <c r="Z144" s="620">
        <v>9.27</v>
      </c>
      <c r="AA144" s="126">
        <v>189.1</v>
      </c>
      <c r="AB144" s="126">
        <v>7440</v>
      </c>
      <c r="AC144" s="129">
        <v>170670</v>
      </c>
      <c r="AD144" s="126">
        <v>1</v>
      </c>
      <c r="AE144" s="126">
        <v>1</v>
      </c>
      <c r="AF144" s="127">
        <v>1</v>
      </c>
      <c r="AG144" s="126">
        <v>1</v>
      </c>
      <c r="AH144" s="126">
        <v>1</v>
      </c>
      <c r="AI144" s="129">
        <v>2</v>
      </c>
      <c r="AJ144" s="261" t="s">
        <v>2648</v>
      </c>
      <c r="AK144" s="261" t="s">
        <v>1013</v>
      </c>
      <c r="AL144" s="261"/>
      <c r="AM144" s="92"/>
    </row>
    <row r="145" spans="1:39" ht="13.5" customHeight="1">
      <c r="A145" s="481" t="s">
        <v>1595</v>
      </c>
      <c r="B145" s="87">
        <v>748</v>
      </c>
      <c r="C145" s="126">
        <v>1068</v>
      </c>
      <c r="D145" s="126">
        <v>417</v>
      </c>
      <c r="E145" s="126">
        <v>39</v>
      </c>
      <c r="F145" s="126">
        <v>70</v>
      </c>
      <c r="G145" s="127">
        <v>30</v>
      </c>
      <c r="H145" s="653">
        <v>953.4</v>
      </c>
      <c r="I145" s="126">
        <v>928</v>
      </c>
      <c r="J145" s="126">
        <v>868</v>
      </c>
      <c r="K145" s="126" t="s">
        <v>2698</v>
      </c>
      <c r="L145" s="126">
        <v>160</v>
      </c>
      <c r="M145" s="127">
        <v>304</v>
      </c>
      <c r="N145" s="619">
        <v>3.67</v>
      </c>
      <c r="O145" s="619">
        <v>4.91</v>
      </c>
      <c r="P145" s="128" t="s">
        <v>2189</v>
      </c>
      <c r="Q145" s="87">
        <v>748</v>
      </c>
      <c r="R145" s="126">
        <v>1732000</v>
      </c>
      <c r="S145" s="126">
        <v>32430</v>
      </c>
      <c r="T145" s="126">
        <v>37880</v>
      </c>
      <c r="U145" s="619">
        <v>42.62</v>
      </c>
      <c r="V145" s="127">
        <v>438.9</v>
      </c>
      <c r="W145" s="126">
        <v>85111</v>
      </c>
      <c r="X145" s="126">
        <v>4082</v>
      </c>
      <c r="Y145" s="126">
        <v>6459</v>
      </c>
      <c r="Z145" s="620">
        <v>9.45</v>
      </c>
      <c r="AA145" s="126">
        <v>214.1</v>
      </c>
      <c r="AB145" s="126">
        <v>11670</v>
      </c>
      <c r="AC145" s="129">
        <v>210650</v>
      </c>
      <c r="AD145" s="126">
        <v>1</v>
      </c>
      <c r="AE145" s="126">
        <v>1</v>
      </c>
      <c r="AF145" s="127">
        <v>1</v>
      </c>
      <c r="AG145" s="126">
        <v>1</v>
      </c>
      <c r="AH145" s="126">
        <v>1</v>
      </c>
      <c r="AI145" s="129">
        <v>1</v>
      </c>
      <c r="AJ145" s="261" t="s">
        <v>2648</v>
      </c>
      <c r="AK145" s="261" t="s">
        <v>1013</v>
      </c>
      <c r="AL145" s="261"/>
      <c r="AM145" s="92"/>
    </row>
    <row r="146" spans="1:39" ht="13.5" customHeight="1">
      <c r="A146" s="481" t="s">
        <v>1877</v>
      </c>
      <c r="B146" s="87">
        <v>883</v>
      </c>
      <c r="C146" s="126">
        <v>1092</v>
      </c>
      <c r="D146" s="126">
        <v>424</v>
      </c>
      <c r="E146" s="126">
        <v>45.5</v>
      </c>
      <c r="F146" s="126">
        <v>82</v>
      </c>
      <c r="G146" s="127">
        <v>30</v>
      </c>
      <c r="H146" s="653">
        <v>1125.3</v>
      </c>
      <c r="I146" s="126">
        <v>928</v>
      </c>
      <c r="J146" s="126">
        <v>868</v>
      </c>
      <c r="K146" s="126" t="s">
        <v>2698</v>
      </c>
      <c r="L146" s="126">
        <v>166</v>
      </c>
      <c r="M146" s="127">
        <v>312</v>
      </c>
      <c r="N146" s="619">
        <v>3.74</v>
      </c>
      <c r="O146" s="619">
        <v>4.23</v>
      </c>
      <c r="P146" s="128" t="s">
        <v>2190</v>
      </c>
      <c r="Q146" s="87">
        <v>883</v>
      </c>
      <c r="R146" s="126">
        <v>2096000</v>
      </c>
      <c r="S146" s="126">
        <v>38390</v>
      </c>
      <c r="T146" s="126">
        <v>45260</v>
      </c>
      <c r="U146" s="619">
        <v>43.16</v>
      </c>
      <c r="V146" s="127">
        <v>516.5</v>
      </c>
      <c r="W146" s="126">
        <v>105000</v>
      </c>
      <c r="X146" s="126">
        <v>4952</v>
      </c>
      <c r="Y146" s="126">
        <v>7874</v>
      </c>
      <c r="Z146" s="620">
        <v>9.66</v>
      </c>
      <c r="AA146" s="126">
        <v>244.6</v>
      </c>
      <c r="AB146" s="126">
        <v>18750</v>
      </c>
      <c r="AC146" s="129">
        <v>265670</v>
      </c>
      <c r="AD146" s="126">
        <v>1</v>
      </c>
      <c r="AE146" s="126">
        <v>1</v>
      </c>
      <c r="AF146" s="127" t="s">
        <v>627</v>
      </c>
      <c r="AG146" s="126">
        <v>1</v>
      </c>
      <c r="AH146" s="126">
        <v>1</v>
      </c>
      <c r="AI146" s="129" t="s">
        <v>627</v>
      </c>
      <c r="AJ146" s="650"/>
      <c r="AK146" s="261"/>
      <c r="AL146" s="261"/>
      <c r="AM146" s="92"/>
    </row>
    <row r="147" spans="1:39" ht="13.5" customHeight="1">
      <c r="A147" s="481" t="s">
        <v>1878</v>
      </c>
      <c r="B147" s="87">
        <v>343</v>
      </c>
      <c r="C147" s="126">
        <v>1090</v>
      </c>
      <c r="D147" s="126">
        <v>400</v>
      </c>
      <c r="E147" s="126">
        <v>18</v>
      </c>
      <c r="F147" s="126">
        <v>31</v>
      </c>
      <c r="G147" s="127">
        <v>20</v>
      </c>
      <c r="H147" s="653">
        <v>436.5</v>
      </c>
      <c r="I147" s="126">
        <v>1028</v>
      </c>
      <c r="J147" s="126">
        <v>988</v>
      </c>
      <c r="K147" s="126" t="s">
        <v>2698</v>
      </c>
      <c r="L147" s="126">
        <v>116</v>
      </c>
      <c r="M147" s="127">
        <v>294</v>
      </c>
      <c r="N147" s="665">
        <v>3.71</v>
      </c>
      <c r="O147" s="126">
        <v>10.83</v>
      </c>
      <c r="P147" s="128" t="s">
        <v>1120</v>
      </c>
      <c r="Q147" s="87">
        <v>343</v>
      </c>
      <c r="R147" s="126">
        <v>867400</v>
      </c>
      <c r="S147" s="126">
        <v>15920</v>
      </c>
      <c r="T147" s="126">
        <v>18060</v>
      </c>
      <c r="U147" s="619">
        <v>44.58</v>
      </c>
      <c r="V147" s="127">
        <v>206.5</v>
      </c>
      <c r="W147" s="126">
        <v>33120</v>
      </c>
      <c r="X147" s="126">
        <v>1656</v>
      </c>
      <c r="Y147" s="126">
        <v>2568</v>
      </c>
      <c r="Z147" s="620">
        <v>8.71</v>
      </c>
      <c r="AA147" s="126">
        <v>103.4</v>
      </c>
      <c r="AB147" s="126">
        <v>1037</v>
      </c>
      <c r="AC147" s="129">
        <v>92710</v>
      </c>
      <c r="AD147" s="126">
        <v>1</v>
      </c>
      <c r="AE147" s="126">
        <v>1</v>
      </c>
      <c r="AF147" s="127">
        <v>2</v>
      </c>
      <c r="AG147" s="126">
        <v>4</v>
      </c>
      <c r="AH147" s="126">
        <v>4</v>
      </c>
      <c r="AI147" s="129">
        <v>4</v>
      </c>
      <c r="AJ147" s="261" t="s">
        <v>2648</v>
      </c>
      <c r="AK147" s="261" t="s">
        <v>1013</v>
      </c>
      <c r="AL147" s="261" t="s">
        <v>1013</v>
      </c>
      <c r="AM147" s="92"/>
    </row>
    <row r="148" spans="1:39" ht="13.5" customHeight="1">
      <c r="A148" s="481" t="s">
        <v>1879</v>
      </c>
      <c r="B148" s="87">
        <v>390</v>
      </c>
      <c r="C148" s="126">
        <v>1100</v>
      </c>
      <c r="D148" s="126">
        <v>400</v>
      </c>
      <c r="E148" s="126">
        <v>20</v>
      </c>
      <c r="F148" s="126">
        <v>36</v>
      </c>
      <c r="G148" s="127">
        <v>20</v>
      </c>
      <c r="H148" s="653">
        <v>497</v>
      </c>
      <c r="I148" s="126">
        <v>1028</v>
      </c>
      <c r="J148" s="126">
        <v>988</v>
      </c>
      <c r="K148" s="126" t="s">
        <v>2698</v>
      </c>
      <c r="L148" s="126">
        <v>118</v>
      </c>
      <c r="M148" s="127">
        <v>294</v>
      </c>
      <c r="N148" s="665">
        <v>3.726</v>
      </c>
      <c r="O148" s="126">
        <v>9.549</v>
      </c>
      <c r="P148" s="128" t="s">
        <v>1121</v>
      </c>
      <c r="Q148" s="87">
        <v>390</v>
      </c>
      <c r="R148" s="126">
        <v>1005000</v>
      </c>
      <c r="S148" s="126">
        <v>18280</v>
      </c>
      <c r="T148" s="126">
        <v>20780</v>
      </c>
      <c r="U148" s="619">
        <v>44.98</v>
      </c>
      <c r="V148" s="127">
        <v>230.6</v>
      </c>
      <c r="W148" s="126">
        <v>38480</v>
      </c>
      <c r="X148" s="126">
        <v>1924</v>
      </c>
      <c r="Y148" s="126">
        <v>2988</v>
      </c>
      <c r="Z148" s="620">
        <v>8.8</v>
      </c>
      <c r="AA148" s="251">
        <v>115.4</v>
      </c>
      <c r="AB148" s="251">
        <v>1564</v>
      </c>
      <c r="AC148" s="259">
        <v>108680</v>
      </c>
      <c r="AD148" s="126">
        <v>1</v>
      </c>
      <c r="AE148" s="126">
        <v>1</v>
      </c>
      <c r="AF148" s="127">
        <v>1</v>
      </c>
      <c r="AG148" s="126">
        <v>4</v>
      </c>
      <c r="AH148" s="126">
        <v>4</v>
      </c>
      <c r="AI148" s="129">
        <v>4</v>
      </c>
      <c r="AJ148" s="261" t="s">
        <v>2648</v>
      </c>
      <c r="AK148" s="261" t="s">
        <v>1013</v>
      </c>
      <c r="AL148" s="261" t="s">
        <v>1013</v>
      </c>
      <c r="AM148" s="92"/>
    </row>
    <row r="149" spans="1:39" ht="13.5" customHeight="1">
      <c r="A149" s="481" t="s">
        <v>1880</v>
      </c>
      <c r="B149" s="87">
        <v>433</v>
      </c>
      <c r="C149" s="126">
        <v>1108</v>
      </c>
      <c r="D149" s="126">
        <v>402</v>
      </c>
      <c r="E149" s="126">
        <v>22</v>
      </c>
      <c r="F149" s="126">
        <v>40</v>
      </c>
      <c r="G149" s="127">
        <v>20</v>
      </c>
      <c r="H149" s="653">
        <v>551.2</v>
      </c>
      <c r="I149" s="126">
        <v>1028</v>
      </c>
      <c r="J149" s="126">
        <v>988</v>
      </c>
      <c r="K149" s="126" t="s">
        <v>2698</v>
      </c>
      <c r="L149" s="126">
        <v>122</v>
      </c>
      <c r="M149" s="127">
        <v>290</v>
      </c>
      <c r="N149" s="665">
        <v>3.746</v>
      </c>
      <c r="O149" s="126">
        <v>8.657</v>
      </c>
      <c r="P149" s="128" t="s">
        <v>1122</v>
      </c>
      <c r="Q149" s="87">
        <v>433</v>
      </c>
      <c r="R149" s="126">
        <v>1126000</v>
      </c>
      <c r="S149" s="126">
        <v>20320</v>
      </c>
      <c r="T149" s="126">
        <v>23160</v>
      </c>
      <c r="U149" s="619">
        <v>45.19</v>
      </c>
      <c r="V149" s="127">
        <v>254.4</v>
      </c>
      <c r="W149" s="126">
        <v>43410</v>
      </c>
      <c r="X149" s="126">
        <v>2160</v>
      </c>
      <c r="Y149" s="126">
        <v>3362</v>
      </c>
      <c r="Z149" s="620">
        <v>8.87</v>
      </c>
      <c r="AA149" s="251">
        <v>125.4</v>
      </c>
      <c r="AB149" s="251">
        <v>2130</v>
      </c>
      <c r="AC149" s="259">
        <v>123500</v>
      </c>
      <c r="AD149" s="126">
        <v>1</v>
      </c>
      <c r="AE149" s="126">
        <v>1</v>
      </c>
      <c r="AF149" s="127">
        <v>1</v>
      </c>
      <c r="AG149" s="126">
        <v>4</v>
      </c>
      <c r="AH149" s="126">
        <v>4</v>
      </c>
      <c r="AI149" s="129">
        <v>4</v>
      </c>
      <c r="AJ149" s="261" t="s">
        <v>2648</v>
      </c>
      <c r="AK149" s="261" t="s">
        <v>1013</v>
      </c>
      <c r="AL149" s="261" t="s">
        <v>1013</v>
      </c>
      <c r="AM149" s="92"/>
    </row>
    <row r="150" spans="1:39" ht="13.5" customHeight="1">
      <c r="A150" s="481" t="s">
        <v>1881</v>
      </c>
      <c r="B150" s="87">
        <v>499</v>
      </c>
      <c r="C150" s="126">
        <v>1118</v>
      </c>
      <c r="D150" s="126">
        <v>405</v>
      </c>
      <c r="E150" s="126">
        <v>26</v>
      </c>
      <c r="F150" s="126">
        <v>45</v>
      </c>
      <c r="G150" s="127">
        <v>20</v>
      </c>
      <c r="H150" s="653">
        <v>635.2</v>
      </c>
      <c r="I150" s="126">
        <v>1028</v>
      </c>
      <c r="J150" s="126">
        <v>988</v>
      </c>
      <c r="K150" s="126" t="s">
        <v>2698</v>
      </c>
      <c r="L150" s="126">
        <v>126</v>
      </c>
      <c r="M150" s="127">
        <v>294</v>
      </c>
      <c r="N150" s="665">
        <v>3.77</v>
      </c>
      <c r="O150" s="665">
        <v>7.56</v>
      </c>
      <c r="P150" s="128" t="s">
        <v>1123</v>
      </c>
      <c r="Q150" s="87">
        <v>499</v>
      </c>
      <c r="R150" s="126">
        <v>1294000</v>
      </c>
      <c r="S150" s="126">
        <v>23150</v>
      </c>
      <c r="T150" s="126">
        <v>26600</v>
      </c>
      <c r="U150" s="619">
        <v>45.14</v>
      </c>
      <c r="V150" s="127">
        <v>300.4</v>
      </c>
      <c r="W150" s="126">
        <v>49980</v>
      </c>
      <c r="X150" s="126">
        <v>2468</v>
      </c>
      <c r="Y150" s="126">
        <v>3870</v>
      </c>
      <c r="Z150" s="620">
        <v>8.87</v>
      </c>
      <c r="AA150" s="251">
        <v>139.4</v>
      </c>
      <c r="AB150" s="251">
        <v>3135</v>
      </c>
      <c r="AC150" s="259">
        <v>143410</v>
      </c>
      <c r="AD150" s="126">
        <v>1</v>
      </c>
      <c r="AE150" s="126">
        <v>1</v>
      </c>
      <c r="AF150" s="127">
        <v>1</v>
      </c>
      <c r="AG150" s="126">
        <v>2</v>
      </c>
      <c r="AH150" s="126">
        <v>4</v>
      </c>
      <c r="AI150" s="129">
        <v>4</v>
      </c>
      <c r="AJ150" s="261" t="s">
        <v>2648</v>
      </c>
      <c r="AK150" s="261" t="s">
        <v>1013</v>
      </c>
      <c r="AL150" s="261"/>
      <c r="AM150" s="92"/>
    </row>
    <row r="151" spans="32:35" ht="13.5" customHeight="1">
      <c r="AF151" s="104"/>
      <c r="AG151" s="104"/>
      <c r="AH151" s="104"/>
      <c r="AI151" s="104"/>
    </row>
    <row r="152" spans="32:35" ht="13.5" customHeight="1">
      <c r="AF152" s="104"/>
      <c r="AG152" s="104"/>
      <c r="AH152" s="104"/>
      <c r="AI152" s="104"/>
    </row>
    <row r="153" spans="32:35" ht="13.5" customHeight="1">
      <c r="AF153" s="104"/>
      <c r="AG153" s="104"/>
      <c r="AH153" s="104"/>
      <c r="AI153" s="104"/>
    </row>
    <row r="154" spans="32:35" ht="13.5" customHeight="1">
      <c r="AF154" s="104"/>
      <c r="AG154" s="104"/>
      <c r="AH154" s="104"/>
      <c r="AI154" s="104"/>
    </row>
    <row r="155" spans="32:35" ht="13.5" customHeight="1">
      <c r="AF155" s="104"/>
      <c r="AG155" s="104"/>
      <c r="AH155" s="104"/>
      <c r="AI155" s="104"/>
    </row>
    <row r="156" spans="32:35" ht="13.5" customHeight="1">
      <c r="AF156" s="104"/>
      <c r="AG156" s="104"/>
      <c r="AH156" s="104"/>
      <c r="AI156" s="104"/>
    </row>
    <row r="157" spans="32:35" ht="13.5" customHeight="1">
      <c r="AF157" s="104"/>
      <c r="AG157" s="104"/>
      <c r="AH157" s="104"/>
      <c r="AI157" s="104"/>
    </row>
    <row r="158" spans="32:35" ht="13.5" customHeight="1">
      <c r="AF158" s="104"/>
      <c r="AG158" s="104"/>
      <c r="AH158" s="104"/>
      <c r="AI158" s="104"/>
    </row>
    <row r="159" spans="32:35" ht="13.5" customHeight="1">
      <c r="AF159" s="104"/>
      <c r="AG159" s="104"/>
      <c r="AH159" s="104"/>
      <c r="AI159" s="104"/>
    </row>
  </sheetData>
  <mergeCells count="17">
    <mergeCell ref="AL6:AL10"/>
    <mergeCell ref="AJ6:AJ10"/>
    <mergeCell ref="AK6:AK10"/>
    <mergeCell ref="N4:O5"/>
    <mergeCell ref="P4:Q5"/>
    <mergeCell ref="R4:AC4"/>
    <mergeCell ref="AD6:AI6"/>
    <mergeCell ref="R5:V5"/>
    <mergeCell ref="W5:Z5"/>
    <mergeCell ref="AA5:AC5"/>
    <mergeCell ref="A1:AC1"/>
    <mergeCell ref="A2:AC2"/>
    <mergeCell ref="A3:AC3"/>
    <mergeCell ref="A4:B5"/>
    <mergeCell ref="C4:G5"/>
    <mergeCell ref="H4:H5"/>
    <mergeCell ref="I4:M5"/>
  </mergeCells>
  <printOptions/>
  <pageMargins left="0.3937007874015748" right="0.3937007874015748" top="0.3937007874015748" bottom="0.7874015748031497" header="0.3937007874015748" footer="0.3937007874015748"/>
  <pageSetup fitToHeight="3" fitToWidth="1" orientation="landscape" pageOrder="overThenDown" paperSize="9" scale="57"/>
  <headerFooter alignWithMargins="0">
    <oddFooter>&amp;L&amp;"Helvetica,Regular"&amp;8&amp;F
&amp;D&amp;R&amp;"Helvetica,Regular"&amp;8Profilés &amp;A
Page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showGridLines="0" zoomScale="75" zoomScaleNormal="75" workbookViewId="0" topLeftCell="A1">
      <selection activeCell="AL3" sqref="AL3"/>
    </sheetView>
  </sheetViews>
  <sheetFormatPr defaultColWidth="9.00390625" defaultRowHeight="13.5" customHeight="1"/>
  <cols>
    <col min="1" max="1" width="12.75390625" style="324" customWidth="1"/>
    <col min="2" max="2" width="5.25390625" style="98" customWidth="1"/>
    <col min="3" max="6" width="4.75390625" style="98" customWidth="1"/>
    <col min="7" max="7" width="3.75390625" style="115" customWidth="1"/>
    <col min="8" max="8" width="5.25390625" style="98" bestFit="1" customWidth="1"/>
    <col min="9" max="10" width="4.875" style="98" customWidth="1"/>
    <col min="11" max="11" width="3.75390625" style="98" customWidth="1"/>
    <col min="12" max="12" width="4.875" style="98" customWidth="1"/>
    <col min="13" max="13" width="4.125" style="98" customWidth="1"/>
    <col min="14" max="15" width="5.25390625" style="98" customWidth="1"/>
    <col min="16" max="16" width="12.75390625" style="324" customWidth="1"/>
    <col min="17" max="18" width="5.00390625" style="98" customWidth="1"/>
    <col min="19" max="19" width="5.625" style="98" bestFit="1" customWidth="1"/>
    <col min="20" max="20" width="5.25390625" style="98" bestFit="1" customWidth="1"/>
    <col min="21" max="21" width="4.25390625" style="98" customWidth="1"/>
    <col min="22" max="22" width="4.875" style="98" customWidth="1"/>
    <col min="23" max="23" width="5.375" style="98" customWidth="1"/>
    <col min="24" max="24" width="4.875" style="98" bestFit="1" customWidth="1"/>
    <col min="25" max="25" width="5.25390625" style="98" bestFit="1" customWidth="1"/>
    <col min="26" max="26" width="4.375" style="98" customWidth="1"/>
    <col min="27" max="27" width="4.875" style="98" bestFit="1" customWidth="1"/>
    <col min="28" max="28" width="6.25390625" style="98" bestFit="1" customWidth="1"/>
    <col min="29" max="29" width="5.625" style="98" bestFit="1" customWidth="1"/>
    <col min="30" max="35" width="3.375" style="98" customWidth="1"/>
    <col min="36" max="39" width="2.875" style="98" customWidth="1"/>
    <col min="40" max="16384" width="10.75390625" style="98" customWidth="1"/>
  </cols>
  <sheetData>
    <row r="1" spans="1:29" ht="81.75" customHeight="1">
      <c r="A1" s="1052" t="s">
        <v>24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1072"/>
      <c r="U1" s="1072"/>
      <c r="V1" s="1072"/>
      <c r="W1" s="1072"/>
      <c r="X1" s="1072"/>
      <c r="Y1" s="1072"/>
      <c r="Z1" s="1072"/>
      <c r="AA1" s="1072"/>
      <c r="AB1" s="1072"/>
      <c r="AC1" s="1072"/>
    </row>
    <row r="2" spans="1:29" ht="88.5" customHeight="1">
      <c r="A2" s="1052" t="s">
        <v>25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  <c r="W2" s="1072"/>
      <c r="X2" s="1072"/>
      <c r="Y2" s="1072"/>
      <c r="Z2" s="1072"/>
      <c r="AA2" s="1072"/>
      <c r="AB2" s="1072"/>
      <c r="AC2" s="1072"/>
    </row>
    <row r="3" spans="1:29" ht="88.5" customHeight="1" thickBot="1">
      <c r="A3" s="1054" t="s">
        <v>26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4"/>
      <c r="Y3" s="1074"/>
      <c r="Z3" s="1074"/>
      <c r="AA3" s="1074"/>
      <c r="AB3" s="1074"/>
      <c r="AC3" s="1074"/>
    </row>
    <row r="4" spans="1:38" ht="42.75" customHeight="1" thickBot="1" thickTop="1">
      <c r="A4" s="1085" t="s">
        <v>2154</v>
      </c>
      <c r="B4" s="1086"/>
      <c r="C4" s="1085" t="s">
        <v>2155</v>
      </c>
      <c r="D4" s="1089"/>
      <c r="E4" s="1089"/>
      <c r="F4" s="1089"/>
      <c r="G4" s="1086"/>
      <c r="H4" s="1091"/>
      <c r="I4" s="1085" t="s">
        <v>779</v>
      </c>
      <c r="J4" s="1089"/>
      <c r="K4" s="1089"/>
      <c r="L4" s="1089"/>
      <c r="M4" s="1086"/>
      <c r="N4" s="1085" t="s">
        <v>780</v>
      </c>
      <c r="O4" s="1086"/>
      <c r="P4" s="1092" t="s">
        <v>2154</v>
      </c>
      <c r="Q4" s="1086"/>
      <c r="R4" s="1093" t="s">
        <v>43</v>
      </c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5"/>
      <c r="AD4" s="111"/>
      <c r="AE4" s="111"/>
      <c r="AF4" s="111"/>
      <c r="AG4" s="111"/>
      <c r="AH4" s="111"/>
      <c r="AI4" s="111"/>
      <c r="AJ4" s="111"/>
      <c r="AK4" s="111"/>
      <c r="AL4" s="111"/>
    </row>
    <row r="5" spans="1:38" ht="42.75" customHeight="1" thickBot="1" thickTop="1">
      <c r="A5" s="1087"/>
      <c r="B5" s="1088"/>
      <c r="C5" s="1087"/>
      <c r="D5" s="1090"/>
      <c r="E5" s="1090"/>
      <c r="F5" s="1090"/>
      <c r="G5" s="1088"/>
      <c r="H5" s="1087"/>
      <c r="I5" s="1087"/>
      <c r="J5" s="1090"/>
      <c r="K5" s="1090"/>
      <c r="L5" s="1090"/>
      <c r="M5" s="1088"/>
      <c r="N5" s="1087"/>
      <c r="O5" s="1088"/>
      <c r="P5" s="1090"/>
      <c r="Q5" s="1088"/>
      <c r="R5" s="1079" t="s">
        <v>758</v>
      </c>
      <c r="S5" s="1094"/>
      <c r="T5" s="1094"/>
      <c r="U5" s="1094"/>
      <c r="V5" s="1095"/>
      <c r="W5" s="1079" t="s">
        <v>1794</v>
      </c>
      <c r="X5" s="1094"/>
      <c r="Y5" s="1094"/>
      <c r="Z5" s="1095"/>
      <c r="AA5" s="1093"/>
      <c r="AB5" s="1094"/>
      <c r="AC5" s="1095"/>
      <c r="AD5" s="111"/>
      <c r="AE5" s="111"/>
      <c r="AF5" s="111"/>
      <c r="AG5" s="111"/>
      <c r="AH5" s="111"/>
      <c r="AI5" s="111"/>
      <c r="AJ5" s="111"/>
      <c r="AK5" s="111"/>
      <c r="AL5" s="111"/>
    </row>
    <row r="6" spans="1:39" s="260" customFormat="1" ht="13.5" customHeight="1" thickTop="1">
      <c r="A6" s="327"/>
      <c r="B6" s="328"/>
      <c r="C6" s="243"/>
      <c r="D6" s="243"/>
      <c r="E6" s="243"/>
      <c r="F6" s="243"/>
      <c r="G6" s="244"/>
      <c r="H6" s="244"/>
      <c r="I6" s="243"/>
      <c r="J6" s="243"/>
      <c r="K6" s="243"/>
      <c r="L6" s="243"/>
      <c r="M6" s="244"/>
      <c r="N6" s="243"/>
      <c r="O6" s="243"/>
      <c r="P6" s="329"/>
      <c r="Q6" s="244"/>
      <c r="R6" s="243"/>
      <c r="S6" s="243"/>
      <c r="T6" s="243"/>
      <c r="U6" s="243"/>
      <c r="V6" s="244"/>
      <c r="W6" s="243"/>
      <c r="X6" s="243"/>
      <c r="Y6" s="243"/>
      <c r="Z6" s="244"/>
      <c r="AA6" s="243"/>
      <c r="AB6" s="243"/>
      <c r="AC6" s="330"/>
      <c r="AD6" s="1056" t="s">
        <v>2149</v>
      </c>
      <c r="AE6" s="1101"/>
      <c r="AF6" s="1101"/>
      <c r="AG6" s="1101"/>
      <c r="AH6" s="1101"/>
      <c r="AI6" s="1102"/>
      <c r="AJ6" s="1077" t="s">
        <v>2841</v>
      </c>
      <c r="AK6" s="1083" t="s">
        <v>1011</v>
      </c>
      <c r="AL6" s="1083" t="s">
        <v>1012</v>
      </c>
      <c r="AM6" s="292"/>
    </row>
    <row r="7" spans="1:39" s="260" customFormat="1" ht="13.5" customHeight="1">
      <c r="A7" s="335"/>
      <c r="B7" s="336"/>
      <c r="C7" s="245"/>
      <c r="D7" s="245"/>
      <c r="E7" s="245"/>
      <c r="F7" s="245"/>
      <c r="G7" s="246"/>
      <c r="H7" s="246"/>
      <c r="I7" s="245"/>
      <c r="J7" s="245"/>
      <c r="K7" s="245"/>
      <c r="L7" s="245"/>
      <c r="M7" s="246"/>
      <c r="N7" s="245"/>
      <c r="O7" s="245"/>
      <c r="P7" s="337"/>
      <c r="Q7" s="246"/>
      <c r="R7" s="245"/>
      <c r="S7" s="245"/>
      <c r="T7" s="245"/>
      <c r="U7" s="245"/>
      <c r="V7" s="246"/>
      <c r="W7" s="245"/>
      <c r="X7" s="245"/>
      <c r="Y7" s="245"/>
      <c r="Z7" s="246"/>
      <c r="AA7" s="245"/>
      <c r="AB7" s="245"/>
      <c r="AC7" s="304"/>
      <c r="AD7" s="338"/>
      <c r="AE7" s="339"/>
      <c r="AF7" s="340"/>
      <c r="AG7" s="339"/>
      <c r="AH7" s="339"/>
      <c r="AI7" s="341"/>
      <c r="AJ7" s="1077"/>
      <c r="AK7" s="1083"/>
      <c r="AL7" s="1083"/>
      <c r="AM7" s="368"/>
    </row>
    <row r="8" spans="1:39" s="260" customFormat="1" ht="13.5" customHeight="1">
      <c r="A8" s="335"/>
      <c r="B8" s="336" t="s">
        <v>400</v>
      </c>
      <c r="C8" s="245" t="s">
        <v>401</v>
      </c>
      <c r="D8" s="245" t="s">
        <v>402</v>
      </c>
      <c r="E8" s="245" t="s">
        <v>2350</v>
      </c>
      <c r="F8" s="245" t="s">
        <v>2351</v>
      </c>
      <c r="G8" s="246" t="s">
        <v>405</v>
      </c>
      <c r="H8" s="246" t="s">
        <v>406</v>
      </c>
      <c r="I8" s="245" t="s">
        <v>2364</v>
      </c>
      <c r="J8" s="245" t="s">
        <v>408</v>
      </c>
      <c r="K8" s="245" t="s">
        <v>409</v>
      </c>
      <c r="L8" s="342" t="s">
        <v>2365</v>
      </c>
      <c r="M8" s="246" t="s">
        <v>2366</v>
      </c>
      <c r="N8" s="245" t="s">
        <v>2352</v>
      </c>
      <c r="O8" s="245" t="s">
        <v>2353</v>
      </c>
      <c r="P8" s="337"/>
      <c r="Q8" s="246" t="s">
        <v>400</v>
      </c>
      <c r="R8" s="245" t="s">
        <v>2354</v>
      </c>
      <c r="S8" s="245" t="s">
        <v>2355</v>
      </c>
      <c r="T8" s="245" t="s">
        <v>2491</v>
      </c>
      <c r="U8" s="245" t="s">
        <v>2356</v>
      </c>
      <c r="V8" s="246" t="s">
        <v>2357</v>
      </c>
      <c r="W8" s="245" t="s">
        <v>2358</v>
      </c>
      <c r="X8" s="245" t="s">
        <v>2359</v>
      </c>
      <c r="Y8" s="245" t="s">
        <v>2492</v>
      </c>
      <c r="Z8" s="246" t="s">
        <v>2360</v>
      </c>
      <c r="AA8" s="245" t="s">
        <v>2361</v>
      </c>
      <c r="AB8" s="245" t="s">
        <v>2367</v>
      </c>
      <c r="AC8" s="304" t="s">
        <v>1478</v>
      </c>
      <c r="AD8" s="343"/>
      <c r="AE8" s="92" t="s">
        <v>423</v>
      </c>
      <c r="AF8" s="344"/>
      <c r="AG8" s="92"/>
      <c r="AH8" s="92" t="s">
        <v>423</v>
      </c>
      <c r="AI8" s="345"/>
      <c r="AJ8" s="1077"/>
      <c r="AK8" s="1083"/>
      <c r="AL8" s="1083"/>
      <c r="AM8" s="292"/>
    </row>
    <row r="9" spans="1:39" s="260" customFormat="1" ht="13.5" customHeight="1">
      <c r="A9" s="335"/>
      <c r="B9" s="336" t="s">
        <v>2371</v>
      </c>
      <c r="C9" s="245" t="s">
        <v>2372</v>
      </c>
      <c r="D9" s="245" t="s">
        <v>2373</v>
      </c>
      <c r="E9" s="245" t="s">
        <v>2373</v>
      </c>
      <c r="F9" s="245" t="s">
        <v>2373</v>
      </c>
      <c r="G9" s="246" t="s">
        <v>2373</v>
      </c>
      <c r="H9" s="246" t="s">
        <v>1473</v>
      </c>
      <c r="I9" s="245" t="s">
        <v>2373</v>
      </c>
      <c r="J9" s="245" t="s">
        <v>2373</v>
      </c>
      <c r="K9" s="245"/>
      <c r="L9" s="245" t="s">
        <v>2373</v>
      </c>
      <c r="M9" s="246" t="s">
        <v>2373</v>
      </c>
      <c r="N9" s="245" t="s">
        <v>2381</v>
      </c>
      <c r="O9" s="245" t="s">
        <v>2382</v>
      </c>
      <c r="P9" s="337"/>
      <c r="Q9" s="246" t="s">
        <v>2371</v>
      </c>
      <c r="R9" s="245" t="s">
        <v>1476</v>
      </c>
      <c r="S9" s="245" t="s">
        <v>1475</v>
      </c>
      <c r="T9" s="245" t="s">
        <v>1475</v>
      </c>
      <c r="U9" s="245" t="s">
        <v>2373</v>
      </c>
      <c r="V9" s="246" t="s">
        <v>1474</v>
      </c>
      <c r="W9" s="245" t="s">
        <v>1477</v>
      </c>
      <c r="X9" s="245" t="s">
        <v>1475</v>
      </c>
      <c r="Y9" s="245" t="s">
        <v>1475</v>
      </c>
      <c r="Z9" s="246" t="s">
        <v>2373</v>
      </c>
      <c r="AA9" s="245" t="s">
        <v>2373</v>
      </c>
      <c r="AB9" s="245" t="s">
        <v>1477</v>
      </c>
      <c r="AC9" s="502" t="s">
        <v>1479</v>
      </c>
      <c r="AD9" s="346"/>
      <c r="AE9" s="48" t="s">
        <v>2150</v>
      </c>
      <c r="AF9" s="88"/>
      <c r="AG9" s="48"/>
      <c r="AH9" s="48" t="s">
        <v>2378</v>
      </c>
      <c r="AI9" s="280"/>
      <c r="AJ9" s="1077"/>
      <c r="AK9" s="1083"/>
      <c r="AL9" s="1083"/>
      <c r="AM9" s="292"/>
    </row>
    <row r="10" spans="1:39" s="260" customFormat="1" ht="18" customHeight="1" thickBot="1">
      <c r="A10" s="347"/>
      <c r="B10" s="348"/>
      <c r="C10" s="247"/>
      <c r="D10" s="247"/>
      <c r="E10" s="247"/>
      <c r="F10" s="247"/>
      <c r="G10" s="248"/>
      <c r="H10" s="248" t="s">
        <v>1795</v>
      </c>
      <c r="I10" s="247"/>
      <c r="J10" s="247"/>
      <c r="K10" s="247"/>
      <c r="L10" s="247"/>
      <c r="M10" s="248"/>
      <c r="N10" s="247"/>
      <c r="O10" s="247"/>
      <c r="P10" s="348"/>
      <c r="Q10" s="248"/>
      <c r="R10" s="247" t="s">
        <v>1796</v>
      </c>
      <c r="S10" s="247" t="s">
        <v>1797</v>
      </c>
      <c r="T10" s="247" t="s">
        <v>1797</v>
      </c>
      <c r="U10" s="508" t="s">
        <v>1798</v>
      </c>
      <c r="V10" s="248" t="s">
        <v>1795</v>
      </c>
      <c r="W10" s="247" t="s">
        <v>1796</v>
      </c>
      <c r="X10" s="247" t="s">
        <v>1797</v>
      </c>
      <c r="Y10" s="247" t="s">
        <v>1797</v>
      </c>
      <c r="Z10" s="509" t="s">
        <v>1798</v>
      </c>
      <c r="AA10" s="247"/>
      <c r="AB10" s="247" t="s">
        <v>1796</v>
      </c>
      <c r="AC10" s="44" t="s">
        <v>1799</v>
      </c>
      <c r="AD10" s="507" t="s">
        <v>2151</v>
      </c>
      <c r="AE10" s="351" t="s">
        <v>2152</v>
      </c>
      <c r="AF10" s="351" t="s">
        <v>2153</v>
      </c>
      <c r="AG10" s="351" t="s">
        <v>2151</v>
      </c>
      <c r="AH10" s="351" t="s">
        <v>2152</v>
      </c>
      <c r="AI10" s="352" t="s">
        <v>2153</v>
      </c>
      <c r="AJ10" s="1078"/>
      <c r="AK10" s="1084"/>
      <c r="AL10" s="1084"/>
      <c r="AM10" s="114"/>
    </row>
    <row r="11" spans="1:39" s="105" customFormat="1" ht="13.5" customHeight="1" thickTop="1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690"/>
      <c r="AF11" s="690"/>
      <c r="AG11" s="690"/>
      <c r="AH11" s="690"/>
      <c r="AI11" s="690"/>
      <c r="AJ11" s="690"/>
      <c r="AK11" s="378"/>
      <c r="AL11" s="378"/>
      <c r="AM11" s="378"/>
    </row>
    <row r="12" spans="1:39" s="104" customFormat="1" ht="13.5" customHeight="1">
      <c r="A12" s="483" t="s">
        <v>2599</v>
      </c>
      <c r="B12" s="528">
        <v>54.1</v>
      </c>
      <c r="C12" s="531">
        <v>244</v>
      </c>
      <c r="D12" s="531">
        <v>260</v>
      </c>
      <c r="E12" s="531">
        <v>6.5</v>
      </c>
      <c r="F12" s="531">
        <v>9.5</v>
      </c>
      <c r="G12" s="537">
        <v>24</v>
      </c>
      <c r="H12" s="539">
        <v>69</v>
      </c>
      <c r="I12" s="531">
        <v>225</v>
      </c>
      <c r="J12" s="531">
        <v>177</v>
      </c>
      <c r="K12" s="531" t="s">
        <v>2698</v>
      </c>
      <c r="L12" s="531">
        <v>110</v>
      </c>
      <c r="M12" s="537">
        <v>158</v>
      </c>
      <c r="N12" s="530">
        <v>1.47</v>
      </c>
      <c r="O12" s="530">
        <v>27.22</v>
      </c>
      <c r="P12" s="543" t="s">
        <v>2191</v>
      </c>
      <c r="Q12" s="528">
        <v>54.1</v>
      </c>
      <c r="R12" s="531">
        <v>7981</v>
      </c>
      <c r="S12" s="531">
        <v>654.1</v>
      </c>
      <c r="T12" s="531">
        <v>714.5</v>
      </c>
      <c r="U12" s="530">
        <v>10.76</v>
      </c>
      <c r="V12" s="537">
        <v>24.75</v>
      </c>
      <c r="W12" s="531">
        <v>2788</v>
      </c>
      <c r="X12" s="531">
        <v>214.5</v>
      </c>
      <c r="Y12" s="531">
        <v>327.7</v>
      </c>
      <c r="Z12" s="532">
        <v>6.36</v>
      </c>
      <c r="AA12" s="531">
        <v>53.62</v>
      </c>
      <c r="AB12" s="520">
        <v>30.31</v>
      </c>
      <c r="AC12" s="524">
        <v>382.6</v>
      </c>
      <c r="AD12" s="48">
        <v>3</v>
      </c>
      <c r="AE12" s="126">
        <v>4</v>
      </c>
      <c r="AF12" s="127">
        <v>4</v>
      </c>
      <c r="AG12" s="126">
        <v>3</v>
      </c>
      <c r="AH12" s="126">
        <v>4</v>
      </c>
      <c r="AI12" s="129">
        <v>4</v>
      </c>
      <c r="AJ12" s="648" t="s">
        <v>2648</v>
      </c>
      <c r="AK12" s="522" t="s">
        <v>2648</v>
      </c>
      <c r="AL12" s="522" t="s">
        <v>2648</v>
      </c>
      <c r="AM12" s="92"/>
    </row>
    <row r="13" spans="1:39" s="104" customFormat="1" ht="16.5" customHeight="1">
      <c r="A13" s="483" t="s">
        <v>1620</v>
      </c>
      <c r="B13" s="528">
        <v>68.2</v>
      </c>
      <c r="C13" s="531">
        <v>250</v>
      </c>
      <c r="D13" s="531">
        <v>260</v>
      </c>
      <c r="E13" s="531">
        <v>7.5</v>
      </c>
      <c r="F13" s="531">
        <v>12.5</v>
      </c>
      <c r="G13" s="537">
        <v>24</v>
      </c>
      <c r="H13" s="539">
        <v>86.8</v>
      </c>
      <c r="I13" s="531">
        <v>225</v>
      </c>
      <c r="J13" s="531">
        <v>177</v>
      </c>
      <c r="K13" s="531" t="s">
        <v>2698</v>
      </c>
      <c r="L13" s="531">
        <v>110</v>
      </c>
      <c r="M13" s="537">
        <v>158</v>
      </c>
      <c r="N13" s="530">
        <v>1.48</v>
      </c>
      <c r="O13" s="530">
        <v>21.77</v>
      </c>
      <c r="P13" s="543" t="s">
        <v>2192</v>
      </c>
      <c r="Q13" s="528">
        <v>68.2</v>
      </c>
      <c r="R13" s="531">
        <v>10450</v>
      </c>
      <c r="S13" s="531">
        <v>836.4</v>
      </c>
      <c r="T13" s="531">
        <v>919.8</v>
      </c>
      <c r="U13" s="530">
        <v>10.97</v>
      </c>
      <c r="V13" s="537">
        <v>28.76</v>
      </c>
      <c r="W13" s="531">
        <v>3668</v>
      </c>
      <c r="X13" s="531">
        <v>282.1</v>
      </c>
      <c r="Y13" s="531">
        <v>430.2</v>
      </c>
      <c r="Z13" s="532">
        <v>6.5</v>
      </c>
      <c r="AA13" s="531">
        <v>60.62</v>
      </c>
      <c r="AB13" s="544">
        <v>52.37</v>
      </c>
      <c r="AC13" s="545">
        <v>516.4</v>
      </c>
      <c r="AD13" s="48">
        <v>2</v>
      </c>
      <c r="AE13" s="126">
        <v>3</v>
      </c>
      <c r="AF13" s="127">
        <v>3</v>
      </c>
      <c r="AG13" s="126">
        <v>2</v>
      </c>
      <c r="AH13" s="126">
        <v>3</v>
      </c>
      <c r="AI13" s="129">
        <v>3</v>
      </c>
      <c r="AJ13" s="650" t="s">
        <v>2648</v>
      </c>
      <c r="AK13" s="541" t="s">
        <v>1013</v>
      </c>
      <c r="AL13" s="541" t="s">
        <v>1013</v>
      </c>
      <c r="AM13" s="92"/>
    </row>
    <row r="14" spans="1:39" s="104" customFormat="1" ht="13.5" customHeight="1">
      <c r="A14" s="483" t="s">
        <v>1621</v>
      </c>
      <c r="B14" s="527">
        <v>93</v>
      </c>
      <c r="C14" s="531">
        <v>260</v>
      </c>
      <c r="D14" s="531">
        <v>260</v>
      </c>
      <c r="E14" s="531">
        <v>10</v>
      </c>
      <c r="F14" s="531">
        <v>17.5</v>
      </c>
      <c r="G14" s="537">
        <v>24</v>
      </c>
      <c r="H14" s="537">
        <v>118.4</v>
      </c>
      <c r="I14" s="531">
        <v>225</v>
      </c>
      <c r="J14" s="531">
        <v>177</v>
      </c>
      <c r="K14" s="531" t="s">
        <v>2698</v>
      </c>
      <c r="L14" s="531">
        <v>114</v>
      </c>
      <c r="M14" s="537">
        <v>158</v>
      </c>
      <c r="N14" s="530">
        <v>1.5</v>
      </c>
      <c r="O14" s="530">
        <v>16.12</v>
      </c>
      <c r="P14" s="543" t="s">
        <v>2193</v>
      </c>
      <c r="Q14" s="527">
        <v>93</v>
      </c>
      <c r="R14" s="531">
        <v>14920</v>
      </c>
      <c r="S14" s="531">
        <v>1148</v>
      </c>
      <c r="T14" s="531">
        <v>1283</v>
      </c>
      <c r="U14" s="530">
        <v>11.22</v>
      </c>
      <c r="V14" s="537">
        <v>37.59</v>
      </c>
      <c r="W14" s="531">
        <v>5135</v>
      </c>
      <c r="X14" s="533">
        <v>395</v>
      </c>
      <c r="Y14" s="531">
        <v>602.2</v>
      </c>
      <c r="Z14" s="532">
        <v>6.58</v>
      </c>
      <c r="AA14" s="531">
        <v>73.12</v>
      </c>
      <c r="AB14" s="544">
        <v>123.8</v>
      </c>
      <c r="AC14" s="545">
        <v>753.7</v>
      </c>
      <c r="AD14" s="48">
        <v>1</v>
      </c>
      <c r="AE14" s="126">
        <v>1</v>
      </c>
      <c r="AF14" s="127">
        <v>2</v>
      </c>
      <c r="AG14" s="126">
        <v>1</v>
      </c>
      <c r="AH14" s="126">
        <v>1</v>
      </c>
      <c r="AI14" s="129">
        <v>2</v>
      </c>
      <c r="AJ14" s="650" t="s">
        <v>2648</v>
      </c>
      <c r="AK14" s="540" t="s">
        <v>1013</v>
      </c>
      <c r="AL14" s="540" t="s">
        <v>1013</v>
      </c>
      <c r="AM14" s="92"/>
    </row>
    <row r="15" spans="1:39" s="104" customFormat="1" ht="13.5" customHeight="1">
      <c r="A15" s="483" t="s">
        <v>1677</v>
      </c>
      <c r="B15" s="528">
        <v>114</v>
      </c>
      <c r="C15" s="531">
        <v>268</v>
      </c>
      <c r="D15" s="531">
        <v>262</v>
      </c>
      <c r="E15" s="531">
        <v>12.5</v>
      </c>
      <c r="F15" s="531">
        <v>21.5</v>
      </c>
      <c r="G15" s="537">
        <v>24</v>
      </c>
      <c r="H15" s="537">
        <v>145.7</v>
      </c>
      <c r="I15" s="531">
        <v>225</v>
      </c>
      <c r="J15" s="531">
        <v>177</v>
      </c>
      <c r="K15" s="531" t="s">
        <v>2698</v>
      </c>
      <c r="L15" s="531">
        <v>116</v>
      </c>
      <c r="M15" s="537">
        <v>160</v>
      </c>
      <c r="N15" s="530">
        <v>1.52</v>
      </c>
      <c r="O15" s="530">
        <v>13.27</v>
      </c>
      <c r="P15" s="543" t="s">
        <v>2194</v>
      </c>
      <c r="Q15" s="528">
        <v>114</v>
      </c>
      <c r="R15" s="531">
        <v>18910</v>
      </c>
      <c r="S15" s="531">
        <v>1411</v>
      </c>
      <c r="T15" s="531">
        <v>1600</v>
      </c>
      <c r="U15" s="530">
        <v>11.39</v>
      </c>
      <c r="V15" s="537">
        <v>46.08</v>
      </c>
      <c r="W15" s="531">
        <v>6456</v>
      </c>
      <c r="X15" s="531">
        <v>492.8</v>
      </c>
      <c r="Y15" s="531">
        <v>752.5</v>
      </c>
      <c r="Z15" s="532">
        <v>6.66</v>
      </c>
      <c r="AA15" s="531">
        <v>83.62</v>
      </c>
      <c r="AB15" s="544">
        <v>222.4</v>
      </c>
      <c r="AC15" s="546">
        <v>979</v>
      </c>
      <c r="AD15" s="48">
        <v>1</v>
      </c>
      <c r="AE15" s="126">
        <v>1</v>
      </c>
      <c r="AF15" s="127">
        <v>1</v>
      </c>
      <c r="AG15" s="126">
        <v>1</v>
      </c>
      <c r="AH15" s="126">
        <v>1</v>
      </c>
      <c r="AI15" s="129">
        <v>1</v>
      </c>
      <c r="AJ15" s="650" t="s">
        <v>2648</v>
      </c>
      <c r="AK15" s="540" t="s">
        <v>1013</v>
      </c>
      <c r="AL15" s="540" t="s">
        <v>1013</v>
      </c>
      <c r="AM15" s="92"/>
    </row>
    <row r="16" spans="1:39" s="105" customFormat="1" ht="13.5" customHeight="1">
      <c r="A16" s="483" t="s">
        <v>1678</v>
      </c>
      <c r="B16" s="528">
        <v>142</v>
      </c>
      <c r="C16" s="531">
        <v>278</v>
      </c>
      <c r="D16" s="531">
        <v>265</v>
      </c>
      <c r="E16" s="531">
        <v>15.5</v>
      </c>
      <c r="F16" s="531">
        <v>26.5</v>
      </c>
      <c r="G16" s="537">
        <v>24</v>
      </c>
      <c r="H16" s="537">
        <v>180.3</v>
      </c>
      <c r="I16" s="531">
        <v>225</v>
      </c>
      <c r="J16" s="531">
        <v>177</v>
      </c>
      <c r="K16" s="531" t="s">
        <v>2698</v>
      </c>
      <c r="L16" s="531">
        <v>120</v>
      </c>
      <c r="M16" s="537">
        <v>164</v>
      </c>
      <c r="N16" s="530">
        <v>1.54</v>
      </c>
      <c r="O16" s="530">
        <v>10.91</v>
      </c>
      <c r="P16" s="543" t="s">
        <v>2195</v>
      </c>
      <c r="Q16" s="528">
        <v>142</v>
      </c>
      <c r="R16" s="531">
        <v>24330</v>
      </c>
      <c r="S16" s="531">
        <v>1750</v>
      </c>
      <c r="T16" s="531">
        <v>2015</v>
      </c>
      <c r="U16" s="530">
        <v>11.62</v>
      </c>
      <c r="V16" s="537">
        <v>56.65</v>
      </c>
      <c r="W16" s="531">
        <v>8236</v>
      </c>
      <c r="X16" s="531">
        <v>621.6</v>
      </c>
      <c r="Y16" s="531">
        <v>950.5</v>
      </c>
      <c r="Z16" s="532">
        <v>6.76</v>
      </c>
      <c r="AA16" s="531">
        <v>96.62</v>
      </c>
      <c r="AB16" s="544">
        <v>406.8</v>
      </c>
      <c r="AC16" s="545">
        <v>1300</v>
      </c>
      <c r="AD16" s="48">
        <v>1</v>
      </c>
      <c r="AE16" s="126">
        <v>1</v>
      </c>
      <c r="AF16" s="127">
        <v>1</v>
      </c>
      <c r="AG16" s="126">
        <v>1</v>
      </c>
      <c r="AH16" s="126">
        <v>1</v>
      </c>
      <c r="AI16" s="129">
        <v>1</v>
      </c>
      <c r="AJ16" s="650" t="s">
        <v>2648</v>
      </c>
      <c r="AK16" s="540" t="s">
        <v>1013</v>
      </c>
      <c r="AL16" s="540" t="s">
        <v>1013</v>
      </c>
      <c r="AM16" s="92"/>
    </row>
    <row r="17" spans="1:39" s="106" customFormat="1" ht="13.5" customHeight="1">
      <c r="A17" s="483" t="s">
        <v>1679</v>
      </c>
      <c r="B17" s="528">
        <v>172</v>
      </c>
      <c r="C17" s="531">
        <v>290</v>
      </c>
      <c r="D17" s="531">
        <v>268</v>
      </c>
      <c r="E17" s="531">
        <v>18</v>
      </c>
      <c r="F17" s="531">
        <v>32.5</v>
      </c>
      <c r="G17" s="537">
        <v>24</v>
      </c>
      <c r="H17" s="537">
        <v>219.6</v>
      </c>
      <c r="I17" s="531">
        <v>225</v>
      </c>
      <c r="J17" s="531">
        <v>177</v>
      </c>
      <c r="K17" s="531" t="s">
        <v>2698</v>
      </c>
      <c r="L17" s="531">
        <v>122</v>
      </c>
      <c r="M17" s="537">
        <v>166</v>
      </c>
      <c r="N17" s="530">
        <v>1.57</v>
      </c>
      <c r="O17" s="530">
        <v>9.13</v>
      </c>
      <c r="P17" s="543" t="s">
        <v>2527</v>
      </c>
      <c r="Q17" s="528">
        <v>172</v>
      </c>
      <c r="R17" s="531">
        <v>31310</v>
      </c>
      <c r="S17" s="531">
        <v>2159</v>
      </c>
      <c r="T17" s="531">
        <v>2524</v>
      </c>
      <c r="U17" s="530">
        <v>11.94</v>
      </c>
      <c r="V17" s="537">
        <v>66.89</v>
      </c>
      <c r="W17" s="531">
        <v>10450</v>
      </c>
      <c r="X17" s="531">
        <v>779.7</v>
      </c>
      <c r="Y17" s="531">
        <v>1192</v>
      </c>
      <c r="Z17" s="532">
        <v>6.9</v>
      </c>
      <c r="AA17" s="531">
        <v>111.1</v>
      </c>
      <c r="AB17" s="547">
        <v>719</v>
      </c>
      <c r="AC17" s="545">
        <v>1728</v>
      </c>
      <c r="AD17" s="48">
        <v>1</v>
      </c>
      <c r="AE17" s="126">
        <v>1</v>
      </c>
      <c r="AF17" s="127">
        <v>1</v>
      </c>
      <c r="AG17" s="126">
        <v>1</v>
      </c>
      <c r="AH17" s="126">
        <v>1</v>
      </c>
      <c r="AI17" s="129">
        <v>1</v>
      </c>
      <c r="AJ17" s="650" t="s">
        <v>2648</v>
      </c>
      <c r="AK17" s="540" t="s">
        <v>1013</v>
      </c>
      <c r="AL17" s="540" t="s">
        <v>1013</v>
      </c>
      <c r="AM17" s="92"/>
    </row>
    <row r="18" spans="1:39" s="106" customFormat="1" ht="13.5" customHeight="1">
      <c r="A18" s="483" t="s">
        <v>2597</v>
      </c>
      <c r="B18" s="528">
        <v>74.2</v>
      </c>
      <c r="C18" s="531">
        <v>301</v>
      </c>
      <c r="D18" s="531">
        <v>300</v>
      </c>
      <c r="E18" s="531">
        <v>8</v>
      </c>
      <c r="F18" s="531">
        <v>11</v>
      </c>
      <c r="G18" s="537">
        <v>27</v>
      </c>
      <c r="H18" s="539">
        <v>94.6</v>
      </c>
      <c r="I18" s="531">
        <v>279</v>
      </c>
      <c r="J18" s="531">
        <v>225</v>
      </c>
      <c r="K18" s="531" t="s">
        <v>2698</v>
      </c>
      <c r="L18" s="531">
        <v>118</v>
      </c>
      <c r="M18" s="537">
        <v>198</v>
      </c>
      <c r="N18" s="530">
        <v>1.74</v>
      </c>
      <c r="O18" s="530">
        <v>23.43</v>
      </c>
      <c r="P18" s="543" t="s">
        <v>2528</v>
      </c>
      <c r="Q18" s="528">
        <v>74.2</v>
      </c>
      <c r="R18" s="531">
        <v>16450</v>
      </c>
      <c r="S18" s="531">
        <v>1093</v>
      </c>
      <c r="T18" s="531">
        <v>1196</v>
      </c>
      <c r="U18" s="530">
        <v>13.19</v>
      </c>
      <c r="V18" s="532">
        <v>35.4</v>
      </c>
      <c r="W18" s="531">
        <v>4959</v>
      </c>
      <c r="X18" s="531">
        <v>330.6</v>
      </c>
      <c r="Y18" s="531">
        <v>505.7</v>
      </c>
      <c r="Z18" s="532">
        <v>7.24</v>
      </c>
      <c r="AA18" s="531">
        <v>61.63</v>
      </c>
      <c r="AB18" s="544">
        <v>55.87</v>
      </c>
      <c r="AC18" s="545">
        <v>1041</v>
      </c>
      <c r="AD18" s="48">
        <v>3</v>
      </c>
      <c r="AE18" s="126">
        <v>4</v>
      </c>
      <c r="AF18" s="127">
        <v>4</v>
      </c>
      <c r="AG18" s="126">
        <v>3</v>
      </c>
      <c r="AH18" s="126">
        <v>4</v>
      </c>
      <c r="AI18" s="129">
        <v>4</v>
      </c>
      <c r="AJ18" s="261" t="s">
        <v>2648</v>
      </c>
      <c r="AK18" s="541" t="s">
        <v>2648</v>
      </c>
      <c r="AL18" s="541" t="s">
        <v>2648</v>
      </c>
      <c r="AM18" s="92"/>
    </row>
    <row r="19" spans="1:39" s="106" customFormat="1" ht="13.5" customHeight="1">
      <c r="A19" s="483" t="s">
        <v>2598</v>
      </c>
      <c r="B19" s="528">
        <v>97.6</v>
      </c>
      <c r="C19" s="531">
        <v>310</v>
      </c>
      <c r="D19" s="531">
        <v>300</v>
      </c>
      <c r="E19" s="531">
        <v>9</v>
      </c>
      <c r="F19" s="531">
        <v>15.5</v>
      </c>
      <c r="G19" s="537">
        <v>27</v>
      </c>
      <c r="H19" s="537">
        <v>124.4</v>
      </c>
      <c r="I19" s="531">
        <v>279</v>
      </c>
      <c r="J19" s="531">
        <v>225</v>
      </c>
      <c r="K19" s="531" t="s">
        <v>2698</v>
      </c>
      <c r="L19" s="531">
        <v>118</v>
      </c>
      <c r="M19" s="537">
        <v>198</v>
      </c>
      <c r="N19" s="530">
        <v>1.76</v>
      </c>
      <c r="O19" s="530">
        <v>17.98</v>
      </c>
      <c r="P19" s="543" t="s">
        <v>2529</v>
      </c>
      <c r="Q19" s="528">
        <v>97.6</v>
      </c>
      <c r="R19" s="531">
        <v>22930</v>
      </c>
      <c r="S19" s="531">
        <v>1479</v>
      </c>
      <c r="T19" s="531">
        <v>1628</v>
      </c>
      <c r="U19" s="530">
        <v>13.58</v>
      </c>
      <c r="V19" s="537">
        <v>41.13</v>
      </c>
      <c r="W19" s="531">
        <v>6985</v>
      </c>
      <c r="X19" s="531">
        <v>465.7</v>
      </c>
      <c r="Y19" s="531">
        <v>709.7</v>
      </c>
      <c r="Z19" s="532">
        <v>7.49</v>
      </c>
      <c r="AA19" s="531">
        <v>71.63</v>
      </c>
      <c r="AB19" s="547">
        <v>108</v>
      </c>
      <c r="AC19" s="545">
        <v>1512</v>
      </c>
      <c r="AD19" s="48">
        <v>1</v>
      </c>
      <c r="AE19" s="126">
        <v>3</v>
      </c>
      <c r="AF19" s="127">
        <v>3</v>
      </c>
      <c r="AG19" s="126">
        <v>1</v>
      </c>
      <c r="AH19" s="126">
        <v>3</v>
      </c>
      <c r="AI19" s="129">
        <v>3</v>
      </c>
      <c r="AJ19" s="650" t="s">
        <v>2648</v>
      </c>
      <c r="AK19" s="540" t="s">
        <v>1013</v>
      </c>
      <c r="AL19" s="540" t="s">
        <v>1013</v>
      </c>
      <c r="AM19" s="92"/>
    </row>
    <row r="20" spans="1:39" s="106" customFormat="1" ht="13.5" customHeight="1">
      <c r="A20" s="483" t="s">
        <v>1680</v>
      </c>
      <c r="B20" s="528">
        <v>127</v>
      </c>
      <c r="C20" s="531">
        <v>320</v>
      </c>
      <c r="D20" s="531">
        <v>300</v>
      </c>
      <c r="E20" s="531">
        <v>11.5</v>
      </c>
      <c r="F20" s="531">
        <v>20.5</v>
      </c>
      <c r="G20" s="537">
        <v>27</v>
      </c>
      <c r="H20" s="537">
        <v>161.3</v>
      </c>
      <c r="I20" s="531">
        <v>279</v>
      </c>
      <c r="J20" s="531">
        <v>225</v>
      </c>
      <c r="K20" s="531" t="s">
        <v>2698</v>
      </c>
      <c r="L20" s="531">
        <v>122</v>
      </c>
      <c r="M20" s="537">
        <v>198</v>
      </c>
      <c r="N20" s="530">
        <v>1.77</v>
      </c>
      <c r="O20" s="530">
        <v>13.98</v>
      </c>
      <c r="P20" s="543" t="s">
        <v>2530</v>
      </c>
      <c r="Q20" s="528">
        <v>127</v>
      </c>
      <c r="R20" s="531">
        <v>30820</v>
      </c>
      <c r="S20" s="531">
        <v>1926</v>
      </c>
      <c r="T20" s="531">
        <v>2149</v>
      </c>
      <c r="U20" s="530">
        <v>13.82</v>
      </c>
      <c r="V20" s="537">
        <v>51.77</v>
      </c>
      <c r="W20" s="531">
        <v>9239</v>
      </c>
      <c r="X20" s="531">
        <v>615.9</v>
      </c>
      <c r="Y20" s="531">
        <v>939.1</v>
      </c>
      <c r="Z20" s="532">
        <v>7.57</v>
      </c>
      <c r="AA20" s="531">
        <v>84.13</v>
      </c>
      <c r="AB20" s="544">
        <v>225.1</v>
      </c>
      <c r="AC20" s="545">
        <v>2069</v>
      </c>
      <c r="AD20" s="48">
        <v>1</v>
      </c>
      <c r="AE20" s="126">
        <v>1</v>
      </c>
      <c r="AF20" s="127">
        <v>2</v>
      </c>
      <c r="AG20" s="126">
        <v>1</v>
      </c>
      <c r="AH20" s="126">
        <v>1</v>
      </c>
      <c r="AI20" s="129">
        <v>2</v>
      </c>
      <c r="AJ20" s="650" t="s">
        <v>2648</v>
      </c>
      <c r="AK20" s="540" t="s">
        <v>1013</v>
      </c>
      <c r="AL20" s="540" t="s">
        <v>1013</v>
      </c>
      <c r="AM20" s="92"/>
    </row>
    <row r="21" spans="1:39" s="106" customFormat="1" ht="13.5" customHeight="1">
      <c r="A21" s="483" t="s">
        <v>1681</v>
      </c>
      <c r="B21" s="528">
        <v>158</v>
      </c>
      <c r="C21" s="531">
        <v>330</v>
      </c>
      <c r="D21" s="531">
        <v>303</v>
      </c>
      <c r="E21" s="531">
        <v>14.5</v>
      </c>
      <c r="F21" s="531">
        <v>25.5</v>
      </c>
      <c r="G21" s="537">
        <v>27</v>
      </c>
      <c r="H21" s="537">
        <v>201.2</v>
      </c>
      <c r="I21" s="531">
        <v>279</v>
      </c>
      <c r="J21" s="531">
        <v>225</v>
      </c>
      <c r="K21" s="531" t="s">
        <v>2698</v>
      </c>
      <c r="L21" s="531">
        <v>124</v>
      </c>
      <c r="M21" s="537">
        <v>202</v>
      </c>
      <c r="N21" s="530">
        <v>1.8</v>
      </c>
      <c r="O21" s="530">
        <v>11.37</v>
      </c>
      <c r="P21" s="543" t="s">
        <v>424</v>
      </c>
      <c r="Q21" s="528">
        <v>158</v>
      </c>
      <c r="R21" s="531">
        <v>39640</v>
      </c>
      <c r="S21" s="531">
        <v>2403</v>
      </c>
      <c r="T21" s="531">
        <v>2718</v>
      </c>
      <c r="U21" s="530">
        <v>14.04</v>
      </c>
      <c r="V21" s="537">
        <v>64.18</v>
      </c>
      <c r="W21" s="531">
        <v>11840</v>
      </c>
      <c r="X21" s="531">
        <v>781.7</v>
      </c>
      <c r="Y21" s="531">
        <v>1194</v>
      </c>
      <c r="Z21" s="532">
        <v>7.67</v>
      </c>
      <c r="AA21" s="531">
        <v>97.13</v>
      </c>
      <c r="AB21" s="544">
        <v>420.5</v>
      </c>
      <c r="AC21" s="545">
        <v>2741</v>
      </c>
      <c r="AD21" s="48">
        <v>1</v>
      </c>
      <c r="AE21" s="126">
        <v>1</v>
      </c>
      <c r="AF21" s="127">
        <v>1</v>
      </c>
      <c r="AG21" s="126">
        <v>1</v>
      </c>
      <c r="AH21" s="126">
        <v>1</v>
      </c>
      <c r="AI21" s="129">
        <v>1</v>
      </c>
      <c r="AJ21" s="650" t="s">
        <v>2648</v>
      </c>
      <c r="AK21" s="540" t="s">
        <v>1013</v>
      </c>
      <c r="AL21" s="540" t="s">
        <v>1013</v>
      </c>
      <c r="AM21" s="92"/>
    </row>
    <row r="22" spans="1:39" s="106" customFormat="1" ht="13.5" customHeight="1">
      <c r="A22" s="483" t="s">
        <v>1682</v>
      </c>
      <c r="B22" s="528">
        <v>198</v>
      </c>
      <c r="C22" s="531">
        <v>343</v>
      </c>
      <c r="D22" s="531">
        <v>306</v>
      </c>
      <c r="E22" s="531">
        <v>18</v>
      </c>
      <c r="F22" s="531">
        <v>32</v>
      </c>
      <c r="G22" s="537">
        <v>27</v>
      </c>
      <c r="H22" s="537">
        <v>252.3</v>
      </c>
      <c r="I22" s="531">
        <v>279</v>
      </c>
      <c r="J22" s="531">
        <v>225</v>
      </c>
      <c r="K22" s="531" t="s">
        <v>2698</v>
      </c>
      <c r="L22" s="531">
        <v>128</v>
      </c>
      <c r="M22" s="537">
        <v>204</v>
      </c>
      <c r="N22" s="530">
        <v>1.83</v>
      </c>
      <c r="O22" s="530">
        <v>9.23</v>
      </c>
      <c r="P22" s="543" t="s">
        <v>425</v>
      </c>
      <c r="Q22" s="528">
        <v>198</v>
      </c>
      <c r="R22" s="531">
        <v>51900</v>
      </c>
      <c r="S22" s="531">
        <v>3026</v>
      </c>
      <c r="T22" s="531">
        <v>3479</v>
      </c>
      <c r="U22" s="530">
        <v>14.34</v>
      </c>
      <c r="V22" s="537">
        <v>79.52</v>
      </c>
      <c r="W22" s="531">
        <v>15310</v>
      </c>
      <c r="X22" s="531">
        <v>1001</v>
      </c>
      <c r="Y22" s="531">
        <v>1530</v>
      </c>
      <c r="Z22" s="532">
        <v>7.79</v>
      </c>
      <c r="AA22" s="531">
        <v>113.6</v>
      </c>
      <c r="AB22" s="544">
        <v>805.3</v>
      </c>
      <c r="AC22" s="545">
        <v>3695</v>
      </c>
      <c r="AD22" s="48">
        <v>1</v>
      </c>
      <c r="AE22" s="126">
        <v>1</v>
      </c>
      <c r="AF22" s="127">
        <v>1</v>
      </c>
      <c r="AG22" s="126">
        <v>1</v>
      </c>
      <c r="AH22" s="126">
        <v>1</v>
      </c>
      <c r="AI22" s="129">
        <v>1</v>
      </c>
      <c r="AJ22" s="650" t="s">
        <v>2648</v>
      </c>
      <c r="AK22" s="540" t="s">
        <v>1013</v>
      </c>
      <c r="AL22" s="540" t="s">
        <v>1013</v>
      </c>
      <c r="AM22" s="92"/>
    </row>
    <row r="23" spans="1:39" s="106" customFormat="1" ht="13.5" customHeight="1">
      <c r="A23" s="481" t="s">
        <v>1683</v>
      </c>
      <c r="B23" s="522">
        <v>245</v>
      </c>
      <c r="C23" s="520">
        <v>359</v>
      </c>
      <c r="D23" s="520">
        <v>309</v>
      </c>
      <c r="E23" s="520">
        <v>21</v>
      </c>
      <c r="F23" s="520">
        <v>40</v>
      </c>
      <c r="G23" s="514">
        <v>27</v>
      </c>
      <c r="H23" s="515">
        <v>312</v>
      </c>
      <c r="I23" s="520">
        <v>279</v>
      </c>
      <c r="J23" s="520">
        <v>225</v>
      </c>
      <c r="K23" s="520" t="s">
        <v>2698</v>
      </c>
      <c r="L23" s="520">
        <v>132</v>
      </c>
      <c r="M23" s="514">
        <v>204</v>
      </c>
      <c r="N23" s="518">
        <v>1.87</v>
      </c>
      <c r="O23" s="518">
        <v>7.62</v>
      </c>
      <c r="P23" s="549" t="s">
        <v>426</v>
      </c>
      <c r="Q23" s="522">
        <v>245</v>
      </c>
      <c r="R23" s="520">
        <v>68130</v>
      </c>
      <c r="S23" s="520">
        <v>3796</v>
      </c>
      <c r="T23" s="520">
        <v>4435</v>
      </c>
      <c r="U23" s="518">
        <v>14.78</v>
      </c>
      <c r="V23" s="514">
        <v>94.85</v>
      </c>
      <c r="W23" s="520">
        <v>19710</v>
      </c>
      <c r="X23" s="520">
        <v>1276</v>
      </c>
      <c r="Y23" s="520">
        <v>1951</v>
      </c>
      <c r="Z23" s="513">
        <v>7.95</v>
      </c>
      <c r="AA23" s="520">
        <v>132.6</v>
      </c>
      <c r="AB23" s="544">
        <v>1501</v>
      </c>
      <c r="AC23" s="545">
        <v>5004</v>
      </c>
      <c r="AD23" s="48">
        <v>1</v>
      </c>
      <c r="AE23" s="48">
        <v>1</v>
      </c>
      <c r="AF23" s="88">
        <v>1</v>
      </c>
      <c r="AG23" s="48">
        <v>1</v>
      </c>
      <c r="AH23" s="48">
        <v>1</v>
      </c>
      <c r="AI23" s="90">
        <v>1</v>
      </c>
      <c r="AJ23" s="540" t="s">
        <v>2648</v>
      </c>
      <c r="AK23" s="540" t="s">
        <v>1013</v>
      </c>
      <c r="AL23" s="540" t="s">
        <v>1013</v>
      </c>
      <c r="AM23" s="92"/>
    </row>
    <row r="24" spans="1:39" s="106" customFormat="1" ht="13.5" customHeight="1">
      <c r="A24" s="483" t="s">
        <v>1684</v>
      </c>
      <c r="B24" s="528">
        <v>300</v>
      </c>
      <c r="C24" s="531">
        <v>375</v>
      </c>
      <c r="D24" s="531">
        <v>313</v>
      </c>
      <c r="E24" s="531">
        <v>27</v>
      </c>
      <c r="F24" s="531">
        <v>48</v>
      </c>
      <c r="G24" s="537">
        <v>27</v>
      </c>
      <c r="H24" s="537">
        <v>382.1</v>
      </c>
      <c r="I24" s="531">
        <v>279</v>
      </c>
      <c r="J24" s="531">
        <v>225</v>
      </c>
      <c r="K24" s="531" t="s">
        <v>2698</v>
      </c>
      <c r="L24" s="531">
        <v>138</v>
      </c>
      <c r="M24" s="537">
        <v>208</v>
      </c>
      <c r="N24" s="530">
        <v>1.9</v>
      </c>
      <c r="O24" s="530">
        <v>6.34</v>
      </c>
      <c r="P24" s="543" t="s">
        <v>427</v>
      </c>
      <c r="Q24" s="528">
        <v>300</v>
      </c>
      <c r="R24" s="531">
        <v>86900</v>
      </c>
      <c r="S24" s="531">
        <v>4635</v>
      </c>
      <c r="T24" s="531">
        <v>5522</v>
      </c>
      <c r="U24" s="530">
        <v>15.08</v>
      </c>
      <c r="V24" s="537">
        <v>120.47</v>
      </c>
      <c r="W24" s="531">
        <v>24600</v>
      </c>
      <c r="X24" s="531">
        <v>1572</v>
      </c>
      <c r="Y24" s="531">
        <v>2414</v>
      </c>
      <c r="Z24" s="532">
        <v>8.02</v>
      </c>
      <c r="AA24" s="531">
        <v>154.6</v>
      </c>
      <c r="AB24" s="544">
        <v>2650</v>
      </c>
      <c r="AC24" s="545">
        <v>6558</v>
      </c>
      <c r="AD24" s="48">
        <v>1</v>
      </c>
      <c r="AE24" s="48">
        <v>1</v>
      </c>
      <c r="AF24" s="88">
        <v>1</v>
      </c>
      <c r="AG24" s="48">
        <v>1</v>
      </c>
      <c r="AH24" s="48">
        <v>1</v>
      </c>
      <c r="AI24" s="90">
        <v>1</v>
      </c>
      <c r="AJ24" s="540" t="s">
        <v>2648</v>
      </c>
      <c r="AK24" s="540" t="s">
        <v>1013</v>
      </c>
      <c r="AL24" s="540" t="s">
        <v>1013</v>
      </c>
      <c r="AM24" s="92"/>
    </row>
    <row r="25" spans="1:39" s="106" customFormat="1" ht="13.5" customHeight="1">
      <c r="A25" s="483" t="s">
        <v>1685</v>
      </c>
      <c r="B25" s="528">
        <v>134</v>
      </c>
      <c r="C25" s="531">
        <v>356</v>
      </c>
      <c r="D25" s="531">
        <v>369</v>
      </c>
      <c r="E25" s="531">
        <v>11.2</v>
      </c>
      <c r="F25" s="531">
        <v>18</v>
      </c>
      <c r="G25" s="537">
        <v>15</v>
      </c>
      <c r="H25" s="537">
        <v>170.6</v>
      </c>
      <c r="I25" s="531">
        <v>320</v>
      </c>
      <c r="J25" s="531">
        <v>290</v>
      </c>
      <c r="K25" s="531" t="s">
        <v>2698</v>
      </c>
      <c r="L25" s="531">
        <v>100</v>
      </c>
      <c r="M25" s="537">
        <v>264</v>
      </c>
      <c r="N25" s="530">
        <v>2.14</v>
      </c>
      <c r="O25" s="530">
        <v>15.98</v>
      </c>
      <c r="P25" s="543" t="s">
        <v>428</v>
      </c>
      <c r="Q25" s="528">
        <v>134</v>
      </c>
      <c r="R25" s="531">
        <v>41510</v>
      </c>
      <c r="S25" s="531">
        <v>2332</v>
      </c>
      <c r="T25" s="531">
        <v>2562</v>
      </c>
      <c r="U25" s="530">
        <v>15.6</v>
      </c>
      <c r="V25" s="537">
        <v>45.19</v>
      </c>
      <c r="W25" s="531">
        <v>15080</v>
      </c>
      <c r="X25" s="531">
        <v>817.3</v>
      </c>
      <c r="Y25" s="531">
        <v>1237</v>
      </c>
      <c r="Z25" s="532">
        <v>9.4</v>
      </c>
      <c r="AA25" s="531">
        <v>64.77</v>
      </c>
      <c r="AB25" s="544">
        <v>168.8</v>
      </c>
      <c r="AC25" s="545">
        <v>4305</v>
      </c>
      <c r="AD25" s="48">
        <v>2</v>
      </c>
      <c r="AE25" s="48">
        <v>3</v>
      </c>
      <c r="AF25" s="88">
        <v>3</v>
      </c>
      <c r="AG25" s="48">
        <v>2</v>
      </c>
      <c r="AH25" s="48">
        <v>3</v>
      </c>
      <c r="AI25" s="90">
        <v>3</v>
      </c>
      <c r="AJ25" s="540" t="s">
        <v>2648</v>
      </c>
      <c r="AK25" s="540" t="s">
        <v>1013</v>
      </c>
      <c r="AL25" s="541" t="s">
        <v>1013</v>
      </c>
      <c r="AM25" s="92"/>
    </row>
    <row r="26" spans="1:39" s="106" customFormat="1" ht="13.5" customHeight="1">
      <c r="A26" s="483" t="s">
        <v>1686</v>
      </c>
      <c r="B26" s="528">
        <v>147</v>
      </c>
      <c r="C26" s="531">
        <v>360</v>
      </c>
      <c r="D26" s="531">
        <v>370</v>
      </c>
      <c r="E26" s="531">
        <v>12.3</v>
      </c>
      <c r="F26" s="531">
        <v>19.8</v>
      </c>
      <c r="G26" s="537">
        <v>15</v>
      </c>
      <c r="H26" s="537">
        <v>187.9</v>
      </c>
      <c r="I26" s="531">
        <v>320.4</v>
      </c>
      <c r="J26" s="531">
        <v>290.4</v>
      </c>
      <c r="K26" s="531" t="s">
        <v>2698</v>
      </c>
      <c r="L26" s="531">
        <v>100</v>
      </c>
      <c r="M26" s="537">
        <v>264</v>
      </c>
      <c r="N26" s="530">
        <v>2.15</v>
      </c>
      <c r="O26" s="530">
        <v>14.58</v>
      </c>
      <c r="P26" s="543" t="s">
        <v>429</v>
      </c>
      <c r="Q26" s="528">
        <v>147</v>
      </c>
      <c r="R26" s="531">
        <v>46290</v>
      </c>
      <c r="S26" s="531">
        <v>2572</v>
      </c>
      <c r="T26" s="531">
        <v>2838</v>
      </c>
      <c r="U26" s="530">
        <v>15.7</v>
      </c>
      <c r="V26" s="537">
        <v>49.72</v>
      </c>
      <c r="W26" s="531">
        <v>16720</v>
      </c>
      <c r="X26" s="531">
        <v>903.9</v>
      </c>
      <c r="Y26" s="531">
        <v>1369</v>
      </c>
      <c r="Z26" s="532">
        <v>9.43</v>
      </c>
      <c r="AA26" s="531">
        <v>69.47</v>
      </c>
      <c r="AB26" s="544">
        <v>223.7</v>
      </c>
      <c r="AC26" s="545">
        <v>4836</v>
      </c>
      <c r="AD26" s="48">
        <v>1</v>
      </c>
      <c r="AE26" s="48">
        <v>3</v>
      </c>
      <c r="AF26" s="88">
        <v>3</v>
      </c>
      <c r="AG26" s="48">
        <v>1</v>
      </c>
      <c r="AH26" s="48">
        <v>3</v>
      </c>
      <c r="AI26" s="90">
        <v>3</v>
      </c>
      <c r="AJ26" s="540" t="s">
        <v>2648</v>
      </c>
      <c r="AK26" s="540" t="s">
        <v>1013</v>
      </c>
      <c r="AL26" s="540" t="s">
        <v>1013</v>
      </c>
      <c r="AM26" s="92"/>
    </row>
    <row r="27" spans="1:39" s="107" customFormat="1" ht="13.5" customHeight="1">
      <c r="A27" s="483" t="s">
        <v>1687</v>
      </c>
      <c r="B27" s="528">
        <v>162</v>
      </c>
      <c r="C27" s="531">
        <v>364</v>
      </c>
      <c r="D27" s="531">
        <v>371</v>
      </c>
      <c r="E27" s="531">
        <v>13.3</v>
      </c>
      <c r="F27" s="531">
        <v>21.8</v>
      </c>
      <c r="G27" s="537">
        <v>15</v>
      </c>
      <c r="H27" s="537">
        <v>206.3</v>
      </c>
      <c r="I27" s="531">
        <v>320.4</v>
      </c>
      <c r="J27" s="531">
        <v>290.4</v>
      </c>
      <c r="K27" s="531" t="s">
        <v>2698</v>
      </c>
      <c r="L27" s="531">
        <v>102</v>
      </c>
      <c r="M27" s="537">
        <v>266</v>
      </c>
      <c r="N27" s="530">
        <v>2.16</v>
      </c>
      <c r="O27" s="530">
        <v>13.34</v>
      </c>
      <c r="P27" s="543" t="s">
        <v>430</v>
      </c>
      <c r="Q27" s="528">
        <v>162</v>
      </c>
      <c r="R27" s="531">
        <v>51540</v>
      </c>
      <c r="S27" s="531">
        <v>2832</v>
      </c>
      <c r="T27" s="531">
        <v>3139</v>
      </c>
      <c r="U27" s="530">
        <v>15.81</v>
      </c>
      <c r="V27" s="537">
        <v>53.98</v>
      </c>
      <c r="W27" s="531">
        <v>18560</v>
      </c>
      <c r="X27" s="531">
        <v>1001</v>
      </c>
      <c r="Y27" s="531">
        <v>1516</v>
      </c>
      <c r="Z27" s="532">
        <v>9.49</v>
      </c>
      <c r="AA27" s="531">
        <v>74.47</v>
      </c>
      <c r="AB27" s="544">
        <v>295.5</v>
      </c>
      <c r="AC27" s="545">
        <v>5432</v>
      </c>
      <c r="AD27" s="48">
        <v>1</v>
      </c>
      <c r="AE27" s="48">
        <v>2</v>
      </c>
      <c r="AF27" s="88">
        <v>3</v>
      </c>
      <c r="AG27" s="48">
        <v>1</v>
      </c>
      <c r="AH27" s="48">
        <v>2</v>
      </c>
      <c r="AI27" s="90">
        <v>3</v>
      </c>
      <c r="AJ27" s="540" t="s">
        <v>2648</v>
      </c>
      <c r="AK27" s="540" t="s">
        <v>1013</v>
      </c>
      <c r="AL27" s="540" t="s">
        <v>1013</v>
      </c>
      <c r="AM27" s="92"/>
    </row>
    <row r="28" spans="1:39" s="106" customFormat="1" ht="13.5" customHeight="1">
      <c r="A28" s="483" t="s">
        <v>1688</v>
      </c>
      <c r="B28" s="528">
        <v>179</v>
      </c>
      <c r="C28" s="531">
        <v>368</v>
      </c>
      <c r="D28" s="531">
        <v>373</v>
      </c>
      <c r="E28" s="531">
        <v>15</v>
      </c>
      <c r="F28" s="531">
        <v>23.9</v>
      </c>
      <c r="G28" s="537">
        <v>15</v>
      </c>
      <c r="H28" s="537">
        <v>228.3</v>
      </c>
      <c r="I28" s="531">
        <v>320.2</v>
      </c>
      <c r="J28" s="531">
        <v>290.2</v>
      </c>
      <c r="K28" s="531" t="s">
        <v>2698</v>
      </c>
      <c r="L28" s="531">
        <v>104</v>
      </c>
      <c r="M28" s="537">
        <v>268</v>
      </c>
      <c r="N28" s="530">
        <v>2.17</v>
      </c>
      <c r="O28" s="530">
        <v>12.12</v>
      </c>
      <c r="P28" s="543" t="s">
        <v>431</v>
      </c>
      <c r="Q28" s="528">
        <v>179</v>
      </c>
      <c r="R28" s="531">
        <v>57440</v>
      </c>
      <c r="S28" s="531">
        <v>3122</v>
      </c>
      <c r="T28" s="531">
        <v>3482</v>
      </c>
      <c r="U28" s="530">
        <v>15.86</v>
      </c>
      <c r="V28" s="537">
        <v>60.72</v>
      </c>
      <c r="W28" s="531">
        <v>20680</v>
      </c>
      <c r="X28" s="531">
        <v>1109</v>
      </c>
      <c r="Y28" s="531">
        <v>1683</v>
      </c>
      <c r="Z28" s="532">
        <v>9.52</v>
      </c>
      <c r="AA28" s="531">
        <v>80.37</v>
      </c>
      <c r="AB28" s="544">
        <v>393.8</v>
      </c>
      <c r="AC28" s="545">
        <v>6119</v>
      </c>
      <c r="AD28" s="48">
        <v>1</v>
      </c>
      <c r="AE28" s="48">
        <v>1</v>
      </c>
      <c r="AF28" s="88">
        <v>2</v>
      </c>
      <c r="AG28" s="48">
        <v>1</v>
      </c>
      <c r="AH28" s="48">
        <v>1</v>
      </c>
      <c r="AI28" s="90">
        <v>2</v>
      </c>
      <c r="AJ28" s="540" t="s">
        <v>2648</v>
      </c>
      <c r="AK28" s="540" t="s">
        <v>1013</v>
      </c>
      <c r="AL28" s="540" t="s">
        <v>1013</v>
      </c>
      <c r="AM28" s="92"/>
    </row>
    <row r="29" spans="1:39" s="106" customFormat="1" ht="13.5" customHeight="1">
      <c r="A29" s="481" t="s">
        <v>1689</v>
      </c>
      <c r="B29" s="522">
        <v>196</v>
      </c>
      <c r="C29" s="520">
        <v>372</v>
      </c>
      <c r="D29" s="520">
        <v>374</v>
      </c>
      <c r="E29" s="520">
        <v>16.4</v>
      </c>
      <c r="F29" s="520">
        <v>26.2</v>
      </c>
      <c r="G29" s="514">
        <v>15</v>
      </c>
      <c r="H29" s="514">
        <v>250.3</v>
      </c>
      <c r="I29" s="520">
        <v>319.6</v>
      </c>
      <c r="J29" s="520">
        <v>289.6</v>
      </c>
      <c r="K29" s="520" t="s">
        <v>2698</v>
      </c>
      <c r="L29" s="520">
        <v>104</v>
      </c>
      <c r="M29" s="514">
        <v>268</v>
      </c>
      <c r="N29" s="518">
        <v>2.18</v>
      </c>
      <c r="O29" s="518">
        <v>11.1</v>
      </c>
      <c r="P29" s="549" t="s">
        <v>432</v>
      </c>
      <c r="Q29" s="522">
        <v>196</v>
      </c>
      <c r="R29" s="520">
        <v>63630</v>
      </c>
      <c r="S29" s="520">
        <v>3421</v>
      </c>
      <c r="T29" s="520">
        <v>3837</v>
      </c>
      <c r="U29" s="518">
        <v>15.94</v>
      </c>
      <c r="V29" s="513">
        <v>66.5</v>
      </c>
      <c r="W29" s="520">
        <v>22860</v>
      </c>
      <c r="X29" s="520">
        <v>1222</v>
      </c>
      <c r="Y29" s="520">
        <v>1856</v>
      </c>
      <c r="Z29" s="513">
        <v>9.56</v>
      </c>
      <c r="AA29" s="520">
        <v>86.37</v>
      </c>
      <c r="AB29" s="544">
        <v>517.1</v>
      </c>
      <c r="AC29" s="545">
        <v>6829</v>
      </c>
      <c r="AD29" s="48">
        <v>1</v>
      </c>
      <c r="AE29" s="48">
        <v>1</v>
      </c>
      <c r="AF29" s="88">
        <v>1</v>
      </c>
      <c r="AG29" s="48">
        <v>1</v>
      </c>
      <c r="AH29" s="48">
        <v>1</v>
      </c>
      <c r="AI29" s="90">
        <v>1</v>
      </c>
      <c r="AJ29" s="540" t="s">
        <v>2648</v>
      </c>
      <c r="AK29" s="540" t="s">
        <v>1013</v>
      </c>
      <c r="AL29" s="540" t="s">
        <v>1013</v>
      </c>
      <c r="AM29" s="92"/>
    </row>
    <row r="30" spans="1:39" s="106" customFormat="1" ht="13.5" customHeight="1">
      <c r="A30" s="483" t="s">
        <v>1321</v>
      </c>
      <c r="B30" s="528">
        <v>187</v>
      </c>
      <c r="C30" s="531">
        <v>368</v>
      </c>
      <c r="D30" s="531">
        <v>391</v>
      </c>
      <c r="E30" s="531">
        <v>15</v>
      </c>
      <c r="F30" s="531">
        <v>24</v>
      </c>
      <c r="G30" s="537">
        <v>15</v>
      </c>
      <c r="H30" s="537">
        <v>237.6</v>
      </c>
      <c r="I30" s="531">
        <v>320</v>
      </c>
      <c r="J30" s="531">
        <v>290</v>
      </c>
      <c r="K30" s="531" t="s">
        <v>2698</v>
      </c>
      <c r="L30" s="531">
        <v>104</v>
      </c>
      <c r="M30" s="537">
        <v>286</v>
      </c>
      <c r="N30" s="530">
        <v>2.24</v>
      </c>
      <c r="O30" s="530">
        <v>12.03</v>
      </c>
      <c r="P30" s="543" t="s">
        <v>433</v>
      </c>
      <c r="Q30" s="528">
        <v>187</v>
      </c>
      <c r="R30" s="531">
        <v>60180</v>
      </c>
      <c r="S30" s="531">
        <v>3271</v>
      </c>
      <c r="T30" s="531">
        <v>3642</v>
      </c>
      <c r="U30" s="530">
        <v>15.91</v>
      </c>
      <c r="V30" s="537">
        <v>60.73</v>
      </c>
      <c r="W30" s="531">
        <v>23920</v>
      </c>
      <c r="X30" s="531">
        <v>1224</v>
      </c>
      <c r="Y30" s="531">
        <v>1855</v>
      </c>
      <c r="Z30" s="532">
        <v>10.03</v>
      </c>
      <c r="AA30" s="531">
        <v>80.57</v>
      </c>
      <c r="AB30" s="544">
        <v>414.6</v>
      </c>
      <c r="AC30" s="545">
        <v>7074</v>
      </c>
      <c r="AD30" s="48">
        <v>1</v>
      </c>
      <c r="AE30" s="48">
        <v>2</v>
      </c>
      <c r="AF30" s="88">
        <v>3</v>
      </c>
      <c r="AG30" s="48">
        <v>1</v>
      </c>
      <c r="AH30" s="48">
        <v>2</v>
      </c>
      <c r="AI30" s="90">
        <v>3</v>
      </c>
      <c r="AJ30" s="540" t="s">
        <v>2648</v>
      </c>
      <c r="AK30" s="540" t="s">
        <v>1013</v>
      </c>
      <c r="AL30" s="540" t="s">
        <v>1013</v>
      </c>
      <c r="AM30" s="92"/>
    </row>
    <row r="31" spans="1:39" s="106" customFormat="1" ht="13.5" customHeight="1">
      <c r="A31" s="483" t="s">
        <v>1322</v>
      </c>
      <c r="B31" s="528">
        <v>216</v>
      </c>
      <c r="C31" s="531">
        <v>375</v>
      </c>
      <c r="D31" s="531">
        <v>394</v>
      </c>
      <c r="E31" s="531">
        <v>17.3</v>
      </c>
      <c r="F31" s="531">
        <v>27.7</v>
      </c>
      <c r="G31" s="537">
        <v>15</v>
      </c>
      <c r="H31" s="537">
        <v>275.5</v>
      </c>
      <c r="I31" s="531">
        <v>319.6</v>
      </c>
      <c r="J31" s="531">
        <v>289.6</v>
      </c>
      <c r="K31" s="531" t="s">
        <v>2698</v>
      </c>
      <c r="L31" s="531">
        <v>106</v>
      </c>
      <c r="M31" s="537">
        <v>288</v>
      </c>
      <c r="N31" s="530">
        <v>2.27</v>
      </c>
      <c r="O31" s="530">
        <v>10.48</v>
      </c>
      <c r="P31" s="543" t="s">
        <v>434</v>
      </c>
      <c r="Q31" s="528">
        <v>216</v>
      </c>
      <c r="R31" s="531">
        <v>71140</v>
      </c>
      <c r="S31" s="531">
        <v>3794</v>
      </c>
      <c r="T31" s="531">
        <v>4262</v>
      </c>
      <c r="U31" s="530">
        <v>16.07</v>
      </c>
      <c r="V31" s="537">
        <v>70.32</v>
      </c>
      <c r="W31" s="531">
        <v>28250</v>
      </c>
      <c r="X31" s="531">
        <v>1434</v>
      </c>
      <c r="Y31" s="531">
        <v>2176</v>
      </c>
      <c r="Z31" s="532">
        <v>10.13</v>
      </c>
      <c r="AA31" s="531">
        <v>90.27</v>
      </c>
      <c r="AB31" s="544">
        <v>637.3</v>
      </c>
      <c r="AC31" s="545">
        <v>8515</v>
      </c>
      <c r="AD31" s="48">
        <v>1</v>
      </c>
      <c r="AE31" s="48">
        <v>1</v>
      </c>
      <c r="AF31" s="88">
        <v>1</v>
      </c>
      <c r="AG31" s="48">
        <v>1</v>
      </c>
      <c r="AH31" s="48">
        <v>1</v>
      </c>
      <c r="AI31" s="90">
        <v>1</v>
      </c>
      <c r="AJ31" s="540" t="s">
        <v>2648</v>
      </c>
      <c r="AK31" s="540" t="s">
        <v>1013</v>
      </c>
      <c r="AL31" s="540" t="s">
        <v>1013</v>
      </c>
      <c r="AM31" s="92"/>
    </row>
    <row r="32" spans="1:39" s="106" customFormat="1" ht="13.5" customHeight="1">
      <c r="A32" s="483" t="s">
        <v>1323</v>
      </c>
      <c r="B32" s="528">
        <v>237</v>
      </c>
      <c r="C32" s="531">
        <v>380</v>
      </c>
      <c r="D32" s="531">
        <v>395</v>
      </c>
      <c r="E32" s="531">
        <v>18.9</v>
      </c>
      <c r="F32" s="531">
        <v>30.2</v>
      </c>
      <c r="G32" s="537">
        <v>15</v>
      </c>
      <c r="H32" s="537">
        <v>300.9</v>
      </c>
      <c r="I32" s="531">
        <v>319.6</v>
      </c>
      <c r="J32" s="531">
        <v>289.6</v>
      </c>
      <c r="K32" s="531" t="s">
        <v>2698</v>
      </c>
      <c r="L32" s="531">
        <v>108</v>
      </c>
      <c r="M32" s="537">
        <v>290</v>
      </c>
      <c r="N32" s="530">
        <v>2.28</v>
      </c>
      <c r="O32" s="530">
        <v>9.64</v>
      </c>
      <c r="P32" s="543" t="s">
        <v>2538</v>
      </c>
      <c r="Q32" s="528">
        <v>237</v>
      </c>
      <c r="R32" s="531">
        <v>78780</v>
      </c>
      <c r="S32" s="531">
        <v>4146</v>
      </c>
      <c r="T32" s="531">
        <v>4686</v>
      </c>
      <c r="U32" s="530">
        <v>16.18</v>
      </c>
      <c r="V32" s="532">
        <v>77.1</v>
      </c>
      <c r="W32" s="531">
        <v>31040</v>
      </c>
      <c r="X32" s="531">
        <v>1572</v>
      </c>
      <c r="Y32" s="531">
        <v>2387</v>
      </c>
      <c r="Z32" s="532">
        <v>10.16</v>
      </c>
      <c r="AA32" s="531">
        <v>96.87</v>
      </c>
      <c r="AB32" s="544">
        <v>825.5</v>
      </c>
      <c r="AC32" s="545">
        <v>9489</v>
      </c>
      <c r="AD32" s="48">
        <v>1</v>
      </c>
      <c r="AE32" s="48">
        <v>1</v>
      </c>
      <c r="AF32" s="88">
        <v>1</v>
      </c>
      <c r="AG32" s="48">
        <v>1</v>
      </c>
      <c r="AH32" s="48">
        <v>1</v>
      </c>
      <c r="AI32" s="90">
        <v>1</v>
      </c>
      <c r="AJ32" s="540" t="s">
        <v>2648</v>
      </c>
      <c r="AK32" s="540" t="s">
        <v>1013</v>
      </c>
      <c r="AL32" s="540" t="s">
        <v>1013</v>
      </c>
      <c r="AM32" s="92"/>
    </row>
    <row r="33" spans="1:39" s="107" customFormat="1" ht="13.5" customHeight="1">
      <c r="A33" s="483" t="s">
        <v>1324</v>
      </c>
      <c r="B33" s="528">
        <v>262</v>
      </c>
      <c r="C33" s="531">
        <v>387</v>
      </c>
      <c r="D33" s="531">
        <v>398</v>
      </c>
      <c r="E33" s="531">
        <v>21.1</v>
      </c>
      <c r="F33" s="531">
        <v>33.3</v>
      </c>
      <c r="G33" s="537">
        <v>15</v>
      </c>
      <c r="H33" s="537">
        <v>334.6</v>
      </c>
      <c r="I33" s="531">
        <v>320.4</v>
      </c>
      <c r="J33" s="531">
        <v>290.4</v>
      </c>
      <c r="K33" s="531" t="s">
        <v>2698</v>
      </c>
      <c r="L33" s="531">
        <v>110</v>
      </c>
      <c r="M33" s="537">
        <v>292</v>
      </c>
      <c r="N33" s="530">
        <v>2.3</v>
      </c>
      <c r="O33" s="530">
        <v>8.75</v>
      </c>
      <c r="P33" s="543" t="s">
        <v>2539</v>
      </c>
      <c r="Q33" s="528">
        <v>262</v>
      </c>
      <c r="R33" s="531">
        <v>89410</v>
      </c>
      <c r="S33" s="531">
        <v>4620</v>
      </c>
      <c r="T33" s="531">
        <v>5260</v>
      </c>
      <c r="U33" s="530">
        <v>16.35</v>
      </c>
      <c r="V33" s="537">
        <v>86.55</v>
      </c>
      <c r="W33" s="531">
        <v>35020</v>
      </c>
      <c r="X33" s="531">
        <v>1760</v>
      </c>
      <c r="Y33" s="531">
        <v>2676</v>
      </c>
      <c r="Z33" s="532">
        <v>10.23</v>
      </c>
      <c r="AA33" s="531">
        <v>105.3</v>
      </c>
      <c r="AB33" s="544">
        <v>1116</v>
      </c>
      <c r="AC33" s="545">
        <v>10940</v>
      </c>
      <c r="AD33" s="48">
        <v>1</v>
      </c>
      <c r="AE33" s="48">
        <v>1</v>
      </c>
      <c r="AF33" s="88">
        <v>1</v>
      </c>
      <c r="AG33" s="48">
        <v>1</v>
      </c>
      <c r="AH33" s="48">
        <v>1</v>
      </c>
      <c r="AI33" s="90">
        <v>1</v>
      </c>
      <c r="AJ33" s="540" t="s">
        <v>2648</v>
      </c>
      <c r="AK33" s="540" t="s">
        <v>1013</v>
      </c>
      <c r="AL33" s="540" t="s">
        <v>1013</v>
      </c>
      <c r="AM33" s="92"/>
    </row>
    <row r="34" spans="1:39" s="106" customFormat="1" ht="13.5" customHeight="1">
      <c r="A34" s="483" t="s">
        <v>1325</v>
      </c>
      <c r="B34" s="528">
        <v>287</v>
      </c>
      <c r="C34" s="531">
        <v>393</v>
      </c>
      <c r="D34" s="531">
        <v>399</v>
      </c>
      <c r="E34" s="531">
        <v>22.6</v>
      </c>
      <c r="F34" s="531">
        <v>36.6</v>
      </c>
      <c r="G34" s="537">
        <v>15</v>
      </c>
      <c r="H34" s="537">
        <v>366.3</v>
      </c>
      <c r="I34" s="531">
        <v>319.8</v>
      </c>
      <c r="J34" s="531">
        <v>289.8</v>
      </c>
      <c r="K34" s="531" t="s">
        <v>2698</v>
      </c>
      <c r="L34" s="531">
        <v>112</v>
      </c>
      <c r="M34" s="537">
        <v>294</v>
      </c>
      <c r="N34" s="530">
        <v>2.31</v>
      </c>
      <c r="O34" s="530">
        <v>8.04</v>
      </c>
      <c r="P34" s="543" t="s">
        <v>2540</v>
      </c>
      <c r="Q34" s="528">
        <v>287</v>
      </c>
      <c r="R34" s="531">
        <v>99710</v>
      </c>
      <c r="S34" s="531">
        <v>5074</v>
      </c>
      <c r="T34" s="531">
        <v>5813</v>
      </c>
      <c r="U34" s="530">
        <v>16.5</v>
      </c>
      <c r="V34" s="537">
        <v>93.46</v>
      </c>
      <c r="W34" s="531">
        <v>38780</v>
      </c>
      <c r="X34" s="531">
        <v>1944</v>
      </c>
      <c r="Y34" s="531">
        <v>2957</v>
      </c>
      <c r="Z34" s="532">
        <v>10.29</v>
      </c>
      <c r="AA34" s="531">
        <v>113.4</v>
      </c>
      <c r="AB34" s="544">
        <v>1464</v>
      </c>
      <c r="AC34" s="545">
        <v>12300</v>
      </c>
      <c r="AD34" s="48">
        <v>1</v>
      </c>
      <c r="AE34" s="48">
        <v>1</v>
      </c>
      <c r="AF34" s="88">
        <v>1</v>
      </c>
      <c r="AG34" s="48">
        <v>1</v>
      </c>
      <c r="AH34" s="48">
        <v>1</v>
      </c>
      <c r="AI34" s="90">
        <v>1</v>
      </c>
      <c r="AJ34" s="540" t="s">
        <v>2648</v>
      </c>
      <c r="AK34" s="540" t="s">
        <v>1013</v>
      </c>
      <c r="AL34" s="540" t="s">
        <v>1013</v>
      </c>
      <c r="AM34" s="92"/>
    </row>
    <row r="35" spans="1:39" s="106" customFormat="1" ht="13.5" customHeight="1">
      <c r="A35" s="483" t="s">
        <v>1326</v>
      </c>
      <c r="B35" s="528">
        <v>314</v>
      </c>
      <c r="C35" s="531">
        <v>399</v>
      </c>
      <c r="D35" s="531">
        <v>401</v>
      </c>
      <c r="E35" s="531">
        <v>24.9</v>
      </c>
      <c r="F35" s="531">
        <v>39.6</v>
      </c>
      <c r="G35" s="537">
        <v>15</v>
      </c>
      <c r="H35" s="537">
        <v>399.2</v>
      </c>
      <c r="I35" s="531">
        <v>319.8</v>
      </c>
      <c r="J35" s="531">
        <v>289.8</v>
      </c>
      <c r="K35" s="531" t="s">
        <v>2698</v>
      </c>
      <c r="L35" s="531">
        <v>114</v>
      </c>
      <c r="M35" s="537">
        <v>296</v>
      </c>
      <c r="N35" s="530">
        <v>2.33</v>
      </c>
      <c r="O35" s="530">
        <v>7.42</v>
      </c>
      <c r="P35" s="543" t="s">
        <v>2541</v>
      </c>
      <c r="Q35" s="528">
        <v>314</v>
      </c>
      <c r="R35" s="531">
        <v>110200</v>
      </c>
      <c r="S35" s="531">
        <v>5525</v>
      </c>
      <c r="T35" s="531">
        <v>6374</v>
      </c>
      <c r="U35" s="530">
        <v>16.62</v>
      </c>
      <c r="V35" s="537">
        <v>103.3</v>
      </c>
      <c r="W35" s="531">
        <v>42600</v>
      </c>
      <c r="X35" s="531">
        <v>2125</v>
      </c>
      <c r="Y35" s="531">
        <v>3236</v>
      </c>
      <c r="Z35" s="532">
        <v>10.33</v>
      </c>
      <c r="AA35" s="531">
        <v>121.7</v>
      </c>
      <c r="AB35" s="544">
        <v>1870</v>
      </c>
      <c r="AC35" s="545">
        <v>13740</v>
      </c>
      <c r="AD35" s="48">
        <v>1</v>
      </c>
      <c r="AE35" s="48">
        <v>1</v>
      </c>
      <c r="AF35" s="88">
        <v>1</v>
      </c>
      <c r="AG35" s="48">
        <v>1</v>
      </c>
      <c r="AH35" s="48">
        <v>1</v>
      </c>
      <c r="AI35" s="90">
        <v>1</v>
      </c>
      <c r="AJ35" s="540" t="s">
        <v>2648</v>
      </c>
      <c r="AK35" s="540" t="s">
        <v>1013</v>
      </c>
      <c r="AL35" s="540" t="s">
        <v>1013</v>
      </c>
      <c r="AM35" s="92"/>
    </row>
    <row r="36" spans="1:39" s="106" customFormat="1" ht="13.5" customHeight="1">
      <c r="A36" s="483" t="s">
        <v>1327</v>
      </c>
      <c r="B36" s="528">
        <v>347</v>
      </c>
      <c r="C36" s="531">
        <v>407</v>
      </c>
      <c r="D36" s="531">
        <v>404</v>
      </c>
      <c r="E36" s="531">
        <v>27.2</v>
      </c>
      <c r="F36" s="531">
        <v>43.7</v>
      </c>
      <c r="G36" s="537">
        <v>15</v>
      </c>
      <c r="H36" s="539">
        <v>442</v>
      </c>
      <c r="I36" s="531">
        <v>319.6</v>
      </c>
      <c r="J36" s="531">
        <v>289.6</v>
      </c>
      <c r="K36" s="531" t="s">
        <v>2698</v>
      </c>
      <c r="L36" s="531">
        <v>116</v>
      </c>
      <c r="M36" s="537">
        <v>298</v>
      </c>
      <c r="N36" s="530">
        <v>2.35</v>
      </c>
      <c r="O36" s="530">
        <v>6.77</v>
      </c>
      <c r="P36" s="543" t="s">
        <v>2227</v>
      </c>
      <c r="Q36" s="528">
        <v>347</v>
      </c>
      <c r="R36" s="531">
        <v>124900</v>
      </c>
      <c r="S36" s="531">
        <v>6140</v>
      </c>
      <c r="T36" s="531">
        <v>7139</v>
      </c>
      <c r="U36" s="530">
        <v>16.81</v>
      </c>
      <c r="V36" s="537">
        <v>113.9</v>
      </c>
      <c r="W36" s="531">
        <v>48090</v>
      </c>
      <c r="X36" s="531">
        <v>2380</v>
      </c>
      <c r="Y36" s="531">
        <v>3629</v>
      </c>
      <c r="Z36" s="532">
        <v>10.43</v>
      </c>
      <c r="AA36" s="531">
        <v>132.2</v>
      </c>
      <c r="AB36" s="544">
        <v>2510</v>
      </c>
      <c r="AC36" s="545">
        <v>15850</v>
      </c>
      <c r="AD36" s="48">
        <v>1</v>
      </c>
      <c r="AE36" s="48">
        <v>1</v>
      </c>
      <c r="AF36" s="88">
        <v>1</v>
      </c>
      <c r="AG36" s="48">
        <v>1</v>
      </c>
      <c r="AH36" s="48">
        <v>1</v>
      </c>
      <c r="AI36" s="90">
        <v>1</v>
      </c>
      <c r="AJ36" s="540" t="s">
        <v>2648</v>
      </c>
      <c r="AK36" s="540" t="s">
        <v>1013</v>
      </c>
      <c r="AL36" s="540"/>
      <c r="AM36" s="92"/>
    </row>
    <row r="37" spans="1:39" s="106" customFormat="1" ht="13.5" customHeight="1">
      <c r="A37" s="483" t="s">
        <v>1328</v>
      </c>
      <c r="B37" s="528">
        <v>382</v>
      </c>
      <c r="C37" s="531">
        <v>416</v>
      </c>
      <c r="D37" s="531">
        <v>406</v>
      </c>
      <c r="E37" s="531">
        <v>29.8</v>
      </c>
      <c r="F37" s="531">
        <v>48</v>
      </c>
      <c r="G37" s="537">
        <v>15</v>
      </c>
      <c r="H37" s="537">
        <v>487.1</v>
      </c>
      <c r="I37" s="531">
        <v>320</v>
      </c>
      <c r="J37" s="531">
        <v>290</v>
      </c>
      <c r="K37" s="531" t="s">
        <v>2698</v>
      </c>
      <c r="L37" s="531">
        <v>118</v>
      </c>
      <c r="M37" s="537">
        <v>300</v>
      </c>
      <c r="N37" s="530">
        <v>2.37</v>
      </c>
      <c r="O37" s="530">
        <v>6.2</v>
      </c>
      <c r="P37" s="543" t="s">
        <v>2228</v>
      </c>
      <c r="Q37" s="528">
        <v>382</v>
      </c>
      <c r="R37" s="531">
        <v>141300</v>
      </c>
      <c r="S37" s="531">
        <v>6794</v>
      </c>
      <c r="T37" s="531">
        <v>7965</v>
      </c>
      <c r="U37" s="530">
        <v>17.03</v>
      </c>
      <c r="V37" s="539">
        <v>126</v>
      </c>
      <c r="W37" s="531">
        <v>53620</v>
      </c>
      <c r="X37" s="531">
        <v>2641</v>
      </c>
      <c r="Y37" s="531">
        <v>4031</v>
      </c>
      <c r="Z37" s="532">
        <v>10.49</v>
      </c>
      <c r="AA37" s="531">
        <v>143.4</v>
      </c>
      <c r="AB37" s="544">
        <v>3326</v>
      </c>
      <c r="AC37" s="545">
        <v>18130</v>
      </c>
      <c r="AD37" s="48">
        <v>1</v>
      </c>
      <c r="AE37" s="48">
        <v>1</v>
      </c>
      <c r="AF37" s="88">
        <v>1</v>
      </c>
      <c r="AG37" s="48">
        <v>1</v>
      </c>
      <c r="AH37" s="48">
        <v>1</v>
      </c>
      <c r="AI37" s="90">
        <v>1</v>
      </c>
      <c r="AJ37" s="540" t="s">
        <v>2648</v>
      </c>
      <c r="AK37" s="540" t="s">
        <v>1013</v>
      </c>
      <c r="AL37" s="540"/>
      <c r="AM37" s="92"/>
    </row>
    <row r="38" spans="1:39" s="106" customFormat="1" ht="13.5" customHeight="1">
      <c r="A38" s="483" t="s">
        <v>1329</v>
      </c>
      <c r="B38" s="528">
        <v>421</v>
      </c>
      <c r="C38" s="531">
        <v>425</v>
      </c>
      <c r="D38" s="531">
        <v>409</v>
      </c>
      <c r="E38" s="531">
        <v>32.8</v>
      </c>
      <c r="F38" s="531">
        <v>52.6</v>
      </c>
      <c r="G38" s="537">
        <v>15</v>
      </c>
      <c r="H38" s="537">
        <v>537.1</v>
      </c>
      <c r="I38" s="531">
        <v>319.8</v>
      </c>
      <c r="J38" s="531">
        <v>289.8</v>
      </c>
      <c r="K38" s="531" t="s">
        <v>2698</v>
      </c>
      <c r="L38" s="531">
        <v>122</v>
      </c>
      <c r="M38" s="537">
        <v>304</v>
      </c>
      <c r="N38" s="530">
        <v>2.39</v>
      </c>
      <c r="O38" s="530">
        <v>5.68</v>
      </c>
      <c r="P38" s="543" t="s">
        <v>2229</v>
      </c>
      <c r="Q38" s="528">
        <v>421</v>
      </c>
      <c r="R38" s="531">
        <v>159600</v>
      </c>
      <c r="S38" s="531">
        <v>7510</v>
      </c>
      <c r="T38" s="531">
        <v>8880</v>
      </c>
      <c r="U38" s="530">
        <v>17.24</v>
      </c>
      <c r="V38" s="537">
        <v>139.9</v>
      </c>
      <c r="W38" s="531">
        <v>60080</v>
      </c>
      <c r="X38" s="531">
        <v>2938</v>
      </c>
      <c r="Y38" s="531">
        <v>4489</v>
      </c>
      <c r="Z38" s="532">
        <v>10.58</v>
      </c>
      <c r="AA38" s="531">
        <v>155.6</v>
      </c>
      <c r="AB38" s="544">
        <v>4398</v>
      </c>
      <c r="AC38" s="545">
        <v>20800</v>
      </c>
      <c r="AD38" s="48">
        <v>1</v>
      </c>
      <c r="AE38" s="48">
        <v>1</v>
      </c>
      <c r="AF38" s="88">
        <v>1</v>
      </c>
      <c r="AG38" s="48">
        <v>1</v>
      </c>
      <c r="AH38" s="48">
        <v>1</v>
      </c>
      <c r="AI38" s="90">
        <v>1</v>
      </c>
      <c r="AJ38" s="540" t="s">
        <v>2648</v>
      </c>
      <c r="AK38" s="540" t="s">
        <v>1013</v>
      </c>
      <c r="AL38" s="540"/>
      <c r="AM38" s="92"/>
    </row>
    <row r="39" spans="1:39" s="106" customFormat="1" ht="13.5" customHeight="1">
      <c r="A39" s="483" t="s">
        <v>1330</v>
      </c>
      <c r="B39" s="528">
        <v>463</v>
      </c>
      <c r="C39" s="531">
        <v>435</v>
      </c>
      <c r="D39" s="531">
        <v>412</v>
      </c>
      <c r="E39" s="531">
        <v>35.8</v>
      </c>
      <c r="F39" s="531">
        <v>57.4</v>
      </c>
      <c r="G39" s="537">
        <v>15</v>
      </c>
      <c r="H39" s="537">
        <v>589.5</v>
      </c>
      <c r="I39" s="531">
        <v>320.2</v>
      </c>
      <c r="J39" s="531">
        <v>290.2</v>
      </c>
      <c r="K39" s="531" t="s">
        <v>2698</v>
      </c>
      <c r="L39" s="531">
        <v>124</v>
      </c>
      <c r="M39" s="537">
        <v>306</v>
      </c>
      <c r="N39" s="530">
        <v>2.42</v>
      </c>
      <c r="O39" s="530">
        <v>5.23</v>
      </c>
      <c r="P39" s="543" t="s">
        <v>2230</v>
      </c>
      <c r="Q39" s="528">
        <v>463</v>
      </c>
      <c r="R39" s="531">
        <v>180200</v>
      </c>
      <c r="S39" s="531">
        <v>8283</v>
      </c>
      <c r="T39" s="531">
        <v>9878</v>
      </c>
      <c r="U39" s="530">
        <v>17.48</v>
      </c>
      <c r="V39" s="537">
        <v>154.3</v>
      </c>
      <c r="W39" s="531">
        <v>67040</v>
      </c>
      <c r="X39" s="531">
        <v>3254</v>
      </c>
      <c r="Y39" s="531">
        <v>4978</v>
      </c>
      <c r="Z39" s="532">
        <v>10.66</v>
      </c>
      <c r="AA39" s="531">
        <v>168.2</v>
      </c>
      <c r="AB39" s="544">
        <v>5735</v>
      </c>
      <c r="AC39" s="545">
        <v>23850</v>
      </c>
      <c r="AD39" s="48">
        <v>1</v>
      </c>
      <c r="AE39" s="48">
        <v>1</v>
      </c>
      <c r="AF39" s="88">
        <v>1</v>
      </c>
      <c r="AG39" s="48">
        <v>1</v>
      </c>
      <c r="AH39" s="48">
        <v>1</v>
      </c>
      <c r="AI39" s="90">
        <v>1</v>
      </c>
      <c r="AJ39" s="540" t="s">
        <v>2648</v>
      </c>
      <c r="AK39" s="540" t="s">
        <v>1013</v>
      </c>
      <c r="AL39" s="540"/>
      <c r="AM39" s="92"/>
    </row>
    <row r="40" spans="1:39" s="106" customFormat="1" ht="13.5" customHeight="1">
      <c r="A40" s="483" t="s">
        <v>1331</v>
      </c>
      <c r="B40" s="528">
        <v>509</v>
      </c>
      <c r="C40" s="531">
        <v>446</v>
      </c>
      <c r="D40" s="531">
        <v>416</v>
      </c>
      <c r="E40" s="531">
        <v>39.1</v>
      </c>
      <c r="F40" s="531">
        <v>62.7</v>
      </c>
      <c r="G40" s="537">
        <v>15</v>
      </c>
      <c r="H40" s="539">
        <v>649</v>
      </c>
      <c r="I40" s="531">
        <v>320.6</v>
      </c>
      <c r="J40" s="531">
        <v>290.6</v>
      </c>
      <c r="K40" s="531" t="s">
        <v>2698</v>
      </c>
      <c r="L40" s="531">
        <v>128</v>
      </c>
      <c r="M40" s="537">
        <v>310</v>
      </c>
      <c r="N40" s="530">
        <v>2.45</v>
      </c>
      <c r="O40" s="530">
        <v>4.81</v>
      </c>
      <c r="P40" s="543" t="s">
        <v>2231</v>
      </c>
      <c r="Q40" s="528">
        <v>509</v>
      </c>
      <c r="R40" s="531">
        <v>204500</v>
      </c>
      <c r="S40" s="531">
        <v>9172</v>
      </c>
      <c r="T40" s="531">
        <v>11030</v>
      </c>
      <c r="U40" s="530">
        <v>17.75</v>
      </c>
      <c r="V40" s="537">
        <v>170.6</v>
      </c>
      <c r="W40" s="531">
        <v>75400</v>
      </c>
      <c r="X40" s="531">
        <v>3625</v>
      </c>
      <c r="Y40" s="531">
        <v>5552</v>
      </c>
      <c r="Z40" s="532">
        <v>10.78</v>
      </c>
      <c r="AA40" s="531">
        <v>182.1</v>
      </c>
      <c r="AB40" s="544">
        <v>7513</v>
      </c>
      <c r="AC40" s="545">
        <v>27630</v>
      </c>
      <c r="AD40" s="48">
        <v>1</v>
      </c>
      <c r="AE40" s="48">
        <v>1</v>
      </c>
      <c r="AF40" s="88">
        <v>1</v>
      </c>
      <c r="AG40" s="48">
        <v>1</v>
      </c>
      <c r="AH40" s="48">
        <v>1</v>
      </c>
      <c r="AI40" s="90">
        <v>1</v>
      </c>
      <c r="AJ40" s="540" t="s">
        <v>2648</v>
      </c>
      <c r="AK40" s="540" t="s">
        <v>1013</v>
      </c>
      <c r="AL40" s="540"/>
      <c r="AM40" s="92"/>
    </row>
    <row r="41" spans="1:39" s="106" customFormat="1" ht="13.5" customHeight="1">
      <c r="A41" s="483" t="s">
        <v>1332</v>
      </c>
      <c r="B41" s="528">
        <v>551</v>
      </c>
      <c r="C41" s="531">
        <v>455</v>
      </c>
      <c r="D41" s="531">
        <v>418</v>
      </c>
      <c r="E41" s="531">
        <v>42</v>
      </c>
      <c r="F41" s="531">
        <v>67.6</v>
      </c>
      <c r="G41" s="537">
        <v>15</v>
      </c>
      <c r="H41" s="537">
        <v>701.4</v>
      </c>
      <c r="I41" s="531">
        <v>319.8</v>
      </c>
      <c r="J41" s="531">
        <v>289.8</v>
      </c>
      <c r="K41" s="531" t="s">
        <v>2698</v>
      </c>
      <c r="L41" s="531">
        <v>132</v>
      </c>
      <c r="M41" s="537">
        <v>312</v>
      </c>
      <c r="N41" s="530">
        <v>2.47</v>
      </c>
      <c r="O41" s="530">
        <v>4.49</v>
      </c>
      <c r="P41" s="543" t="s">
        <v>2232</v>
      </c>
      <c r="Q41" s="528">
        <v>551</v>
      </c>
      <c r="R41" s="531">
        <v>226100</v>
      </c>
      <c r="S41" s="531">
        <v>9939</v>
      </c>
      <c r="T41" s="531">
        <v>12050</v>
      </c>
      <c r="U41" s="530">
        <v>17.95</v>
      </c>
      <c r="V41" s="537">
        <v>184.9</v>
      </c>
      <c r="W41" s="531">
        <v>82490</v>
      </c>
      <c r="X41" s="531">
        <v>3947</v>
      </c>
      <c r="Y41" s="531">
        <v>6051</v>
      </c>
      <c r="Z41" s="532">
        <v>10.85</v>
      </c>
      <c r="AA41" s="531">
        <v>194.8</v>
      </c>
      <c r="AB41" s="520">
        <v>9410</v>
      </c>
      <c r="AC41" s="524">
        <v>30870</v>
      </c>
      <c r="AD41" s="48">
        <v>1</v>
      </c>
      <c r="AE41" s="48">
        <v>1</v>
      </c>
      <c r="AF41" s="88">
        <v>1</v>
      </c>
      <c r="AG41" s="48">
        <v>1</v>
      </c>
      <c r="AH41" s="48">
        <v>1</v>
      </c>
      <c r="AI41" s="90">
        <v>1</v>
      </c>
      <c r="AJ41" s="540" t="s">
        <v>2648</v>
      </c>
      <c r="AK41" s="540" t="s">
        <v>1013</v>
      </c>
      <c r="AL41" s="540"/>
      <c r="AM41" s="92"/>
    </row>
    <row r="42" spans="1:39" s="106" customFormat="1" ht="13.5" customHeight="1">
      <c r="A42" s="483" t="s">
        <v>1333</v>
      </c>
      <c r="B42" s="528">
        <v>592</v>
      </c>
      <c r="C42" s="531">
        <v>465</v>
      </c>
      <c r="D42" s="531">
        <v>421</v>
      </c>
      <c r="E42" s="531">
        <v>45</v>
      </c>
      <c r="F42" s="531">
        <v>72.3</v>
      </c>
      <c r="G42" s="537">
        <v>15</v>
      </c>
      <c r="H42" s="537">
        <v>754.9</v>
      </c>
      <c r="I42" s="531">
        <v>320.4</v>
      </c>
      <c r="J42" s="531">
        <v>290.4</v>
      </c>
      <c r="K42" s="531" t="s">
        <v>2698</v>
      </c>
      <c r="L42" s="531">
        <v>134</v>
      </c>
      <c r="M42" s="537">
        <v>316</v>
      </c>
      <c r="N42" s="530">
        <v>2.5</v>
      </c>
      <c r="O42" s="530">
        <v>4.22</v>
      </c>
      <c r="P42" s="543" t="s">
        <v>2233</v>
      </c>
      <c r="Q42" s="528">
        <v>592</v>
      </c>
      <c r="R42" s="531">
        <v>250200</v>
      </c>
      <c r="S42" s="531">
        <v>10760</v>
      </c>
      <c r="T42" s="531">
        <v>13140</v>
      </c>
      <c r="U42" s="530">
        <v>18.2</v>
      </c>
      <c r="V42" s="537">
        <v>200.3</v>
      </c>
      <c r="W42" s="531">
        <v>90170</v>
      </c>
      <c r="X42" s="531">
        <v>4284</v>
      </c>
      <c r="Y42" s="531">
        <v>6574</v>
      </c>
      <c r="Z42" s="532">
        <v>10.93</v>
      </c>
      <c r="AA42" s="531">
        <v>207.2</v>
      </c>
      <c r="AB42" s="544">
        <v>11560</v>
      </c>
      <c r="AC42" s="545">
        <v>34670</v>
      </c>
      <c r="AD42" s="48">
        <v>1</v>
      </c>
      <c r="AE42" s="48">
        <v>1</v>
      </c>
      <c r="AF42" s="88">
        <v>1</v>
      </c>
      <c r="AG42" s="48">
        <v>1</v>
      </c>
      <c r="AH42" s="48">
        <v>1</v>
      </c>
      <c r="AI42" s="90">
        <v>1</v>
      </c>
      <c r="AJ42" s="540" t="s">
        <v>2648</v>
      </c>
      <c r="AK42" s="540" t="s">
        <v>1013</v>
      </c>
      <c r="AL42" s="540"/>
      <c r="AM42" s="92"/>
    </row>
    <row r="43" spans="1:39" s="106" customFormat="1" ht="13.5" customHeight="1">
      <c r="A43" s="483" t="s">
        <v>1334</v>
      </c>
      <c r="B43" s="528">
        <v>634</v>
      </c>
      <c r="C43" s="531">
        <v>474</v>
      </c>
      <c r="D43" s="531">
        <v>424</v>
      </c>
      <c r="E43" s="531">
        <v>47.6</v>
      </c>
      <c r="F43" s="531">
        <v>77.1</v>
      </c>
      <c r="G43" s="537">
        <v>15</v>
      </c>
      <c r="H43" s="539">
        <v>808</v>
      </c>
      <c r="I43" s="531">
        <v>319.8</v>
      </c>
      <c r="J43" s="531">
        <v>289.8</v>
      </c>
      <c r="K43" s="531" t="s">
        <v>2698</v>
      </c>
      <c r="L43" s="531">
        <v>140</v>
      </c>
      <c r="M43" s="537">
        <v>312</v>
      </c>
      <c r="N43" s="530">
        <v>2.52</v>
      </c>
      <c r="O43" s="530">
        <v>3.98</v>
      </c>
      <c r="P43" s="543" t="s">
        <v>2234</v>
      </c>
      <c r="Q43" s="528">
        <v>634</v>
      </c>
      <c r="R43" s="531">
        <v>274200</v>
      </c>
      <c r="S43" s="531">
        <v>11570</v>
      </c>
      <c r="T43" s="531">
        <v>14220</v>
      </c>
      <c r="U43" s="530">
        <v>18.42</v>
      </c>
      <c r="V43" s="539">
        <v>214</v>
      </c>
      <c r="W43" s="531">
        <v>98250</v>
      </c>
      <c r="X43" s="531">
        <v>4634</v>
      </c>
      <c r="Y43" s="531">
        <v>7117</v>
      </c>
      <c r="Z43" s="532">
        <v>11.03</v>
      </c>
      <c r="AA43" s="531">
        <v>219.4</v>
      </c>
      <c r="AB43" s="544">
        <v>14020</v>
      </c>
      <c r="AC43" s="545">
        <v>38570</v>
      </c>
      <c r="AD43" s="48">
        <v>1</v>
      </c>
      <c r="AE43" s="48">
        <v>1</v>
      </c>
      <c r="AF43" s="88">
        <v>1</v>
      </c>
      <c r="AG43" s="48">
        <v>1</v>
      </c>
      <c r="AH43" s="48">
        <v>1</v>
      </c>
      <c r="AI43" s="90">
        <v>1</v>
      </c>
      <c r="AJ43" s="540" t="s">
        <v>2648</v>
      </c>
      <c r="AK43" s="540" t="s">
        <v>1013</v>
      </c>
      <c r="AL43" s="540"/>
      <c r="AM43" s="92"/>
    </row>
    <row r="44" spans="1:39" s="106" customFormat="1" ht="13.5" customHeight="1">
      <c r="A44" s="483" t="s">
        <v>1335</v>
      </c>
      <c r="B44" s="528">
        <v>677</v>
      </c>
      <c r="C44" s="531">
        <v>483</v>
      </c>
      <c r="D44" s="531">
        <v>428</v>
      </c>
      <c r="E44" s="531">
        <v>51.2</v>
      </c>
      <c r="F44" s="531">
        <v>81.5</v>
      </c>
      <c r="G44" s="537">
        <v>15</v>
      </c>
      <c r="H44" s="537">
        <v>863.4</v>
      </c>
      <c r="I44" s="531">
        <v>320</v>
      </c>
      <c r="J44" s="531">
        <v>290</v>
      </c>
      <c r="K44" s="531" t="s">
        <v>2698</v>
      </c>
      <c r="L44" s="531">
        <v>144</v>
      </c>
      <c r="M44" s="537">
        <v>316</v>
      </c>
      <c r="N44" s="530">
        <v>2.55</v>
      </c>
      <c r="O44" s="530">
        <v>3.76</v>
      </c>
      <c r="P44" s="543" t="s">
        <v>2235</v>
      </c>
      <c r="Q44" s="528">
        <v>677</v>
      </c>
      <c r="R44" s="531">
        <v>299500</v>
      </c>
      <c r="S44" s="531">
        <v>12400</v>
      </c>
      <c r="T44" s="531">
        <v>15350</v>
      </c>
      <c r="U44" s="530">
        <v>18.62</v>
      </c>
      <c r="V44" s="537">
        <v>231.9</v>
      </c>
      <c r="W44" s="531">
        <v>106900</v>
      </c>
      <c r="X44" s="531">
        <v>4994</v>
      </c>
      <c r="Y44" s="531">
        <v>7680</v>
      </c>
      <c r="Z44" s="532">
        <v>11.13</v>
      </c>
      <c r="AA44" s="531">
        <v>231.8</v>
      </c>
      <c r="AB44" s="544">
        <v>16790</v>
      </c>
      <c r="AC44" s="545">
        <v>42920</v>
      </c>
      <c r="AD44" s="48">
        <v>1</v>
      </c>
      <c r="AE44" s="48">
        <v>1</v>
      </c>
      <c r="AF44" s="88">
        <v>1</v>
      </c>
      <c r="AG44" s="48">
        <v>1</v>
      </c>
      <c r="AH44" s="48">
        <v>1</v>
      </c>
      <c r="AI44" s="90">
        <v>1</v>
      </c>
      <c r="AJ44" s="540" t="s">
        <v>2648</v>
      </c>
      <c r="AK44" s="540" t="s">
        <v>1013</v>
      </c>
      <c r="AL44" s="540"/>
      <c r="AM44" s="92"/>
    </row>
    <row r="45" spans="1:39" s="106" customFormat="1" ht="13.5" customHeight="1">
      <c r="A45" s="483" t="s">
        <v>1336</v>
      </c>
      <c r="B45" s="528">
        <v>744</v>
      </c>
      <c r="C45" s="531">
        <v>498</v>
      </c>
      <c r="D45" s="531">
        <v>432</v>
      </c>
      <c r="E45" s="531">
        <v>55.6</v>
      </c>
      <c r="F45" s="531">
        <v>88.9</v>
      </c>
      <c r="G45" s="537">
        <v>15</v>
      </c>
      <c r="H45" s="537">
        <v>948.1</v>
      </c>
      <c r="I45" s="531">
        <v>320.2</v>
      </c>
      <c r="J45" s="531">
        <v>290.2</v>
      </c>
      <c r="K45" s="531" t="s">
        <v>2698</v>
      </c>
      <c r="L45" s="531">
        <v>148</v>
      </c>
      <c r="M45" s="537">
        <v>320</v>
      </c>
      <c r="N45" s="530">
        <v>2.59</v>
      </c>
      <c r="O45" s="530">
        <v>3.48</v>
      </c>
      <c r="P45" s="543" t="s">
        <v>2236</v>
      </c>
      <c r="Q45" s="528">
        <v>744</v>
      </c>
      <c r="R45" s="531">
        <v>342100</v>
      </c>
      <c r="S45" s="531">
        <v>13740</v>
      </c>
      <c r="T45" s="531">
        <v>17170</v>
      </c>
      <c r="U45" s="530">
        <v>19</v>
      </c>
      <c r="V45" s="537">
        <v>256.1</v>
      </c>
      <c r="W45" s="531">
        <v>119900</v>
      </c>
      <c r="X45" s="531">
        <v>5552</v>
      </c>
      <c r="Y45" s="531">
        <v>8549</v>
      </c>
      <c r="Z45" s="532">
        <v>11.25</v>
      </c>
      <c r="AA45" s="533">
        <v>251</v>
      </c>
      <c r="AB45" s="544">
        <v>21840</v>
      </c>
      <c r="AC45" s="545">
        <v>49980</v>
      </c>
      <c r="AD45" s="48">
        <v>1</v>
      </c>
      <c r="AE45" s="48">
        <v>1</v>
      </c>
      <c r="AF45" s="88">
        <v>1</v>
      </c>
      <c r="AG45" s="48">
        <v>1</v>
      </c>
      <c r="AH45" s="48">
        <v>1</v>
      </c>
      <c r="AI45" s="90">
        <v>1</v>
      </c>
      <c r="AJ45" s="540" t="s">
        <v>2648</v>
      </c>
      <c r="AK45" s="540" t="s">
        <v>1013</v>
      </c>
      <c r="AL45" s="540"/>
      <c r="AM45" s="92"/>
    </row>
    <row r="46" spans="1:39" s="106" customFormat="1" ht="13.5" customHeight="1">
      <c r="A46" s="483" t="s">
        <v>1337</v>
      </c>
      <c r="B46" s="528">
        <v>818</v>
      </c>
      <c r="C46" s="531">
        <v>514</v>
      </c>
      <c r="D46" s="531">
        <v>437</v>
      </c>
      <c r="E46" s="531">
        <v>60.5</v>
      </c>
      <c r="F46" s="531">
        <v>97</v>
      </c>
      <c r="G46" s="537">
        <v>15</v>
      </c>
      <c r="H46" s="537">
        <v>1043</v>
      </c>
      <c r="I46" s="531">
        <v>320</v>
      </c>
      <c r="J46" s="531">
        <v>290</v>
      </c>
      <c r="K46" s="531" t="s">
        <v>2698</v>
      </c>
      <c r="L46" s="531">
        <v>154</v>
      </c>
      <c r="M46" s="537">
        <v>326</v>
      </c>
      <c r="N46" s="530">
        <v>2.63</v>
      </c>
      <c r="O46" s="530">
        <v>3.21</v>
      </c>
      <c r="P46" s="543" t="s">
        <v>2237</v>
      </c>
      <c r="Q46" s="528">
        <v>818</v>
      </c>
      <c r="R46" s="531">
        <v>392200</v>
      </c>
      <c r="S46" s="531">
        <v>15260</v>
      </c>
      <c r="T46" s="531">
        <v>19260</v>
      </c>
      <c r="U46" s="530">
        <v>19.39</v>
      </c>
      <c r="V46" s="537">
        <v>283.3</v>
      </c>
      <c r="W46" s="531">
        <v>135500</v>
      </c>
      <c r="X46" s="531">
        <v>6203</v>
      </c>
      <c r="Y46" s="531">
        <v>9561</v>
      </c>
      <c r="Z46" s="532">
        <v>11.4</v>
      </c>
      <c r="AA46" s="531">
        <v>272.1</v>
      </c>
      <c r="AB46" s="544">
        <v>28510</v>
      </c>
      <c r="AC46" s="545">
        <v>58650</v>
      </c>
      <c r="AD46" s="48">
        <v>1</v>
      </c>
      <c r="AE46" s="48">
        <v>1</v>
      </c>
      <c r="AF46" s="88">
        <v>1</v>
      </c>
      <c r="AG46" s="48">
        <v>1</v>
      </c>
      <c r="AH46" s="48">
        <v>1</v>
      </c>
      <c r="AI46" s="90">
        <v>1</v>
      </c>
      <c r="AJ46" s="540" t="s">
        <v>2648</v>
      </c>
      <c r="AK46" s="540" t="s">
        <v>1013</v>
      </c>
      <c r="AL46" s="540"/>
      <c r="AM46" s="92"/>
    </row>
    <row r="47" spans="1:39" s="106" customFormat="1" ht="13.5" customHeight="1">
      <c r="A47" s="483" t="s">
        <v>1338</v>
      </c>
      <c r="B47" s="528">
        <v>900</v>
      </c>
      <c r="C47" s="531">
        <v>531</v>
      </c>
      <c r="D47" s="531">
        <v>442</v>
      </c>
      <c r="E47" s="531">
        <v>65.9</v>
      </c>
      <c r="F47" s="531">
        <v>106</v>
      </c>
      <c r="G47" s="537">
        <v>15</v>
      </c>
      <c r="H47" s="537">
        <v>1149</v>
      </c>
      <c r="I47" s="531">
        <v>319</v>
      </c>
      <c r="J47" s="531">
        <v>289</v>
      </c>
      <c r="K47" s="531" t="s">
        <v>2698</v>
      </c>
      <c r="L47" s="531">
        <v>158</v>
      </c>
      <c r="M47" s="537">
        <v>330</v>
      </c>
      <c r="N47" s="530">
        <v>2.67</v>
      </c>
      <c r="O47" s="530">
        <v>2.96</v>
      </c>
      <c r="P47" s="543" t="s">
        <v>2238</v>
      </c>
      <c r="Q47" s="528">
        <v>900</v>
      </c>
      <c r="R47" s="531">
        <v>450200</v>
      </c>
      <c r="S47" s="531">
        <v>16960</v>
      </c>
      <c r="T47" s="531">
        <v>21620</v>
      </c>
      <c r="U47" s="530">
        <v>19.79</v>
      </c>
      <c r="V47" s="537">
        <v>313.8</v>
      </c>
      <c r="W47" s="531">
        <v>153300</v>
      </c>
      <c r="X47" s="531">
        <v>6938</v>
      </c>
      <c r="Y47" s="531">
        <v>10710</v>
      </c>
      <c r="Z47" s="532">
        <v>11.55</v>
      </c>
      <c r="AA47" s="531">
        <v>295.5</v>
      </c>
      <c r="AB47" s="544">
        <v>37350</v>
      </c>
      <c r="AC47" s="545">
        <v>68890</v>
      </c>
      <c r="AD47" s="48">
        <v>1</v>
      </c>
      <c r="AE47" s="48">
        <v>1</v>
      </c>
      <c r="AF47" s="88">
        <v>1</v>
      </c>
      <c r="AG47" s="48">
        <v>1</v>
      </c>
      <c r="AH47" s="48">
        <v>1</v>
      </c>
      <c r="AI47" s="90">
        <v>1</v>
      </c>
      <c r="AJ47" s="540" t="s">
        <v>2648</v>
      </c>
      <c r="AK47" s="540" t="s">
        <v>1013</v>
      </c>
      <c r="AL47" s="540"/>
      <c r="AM47" s="92"/>
    </row>
    <row r="48" spans="1:39" s="106" customFormat="1" ht="13.5" customHeight="1">
      <c r="A48" s="483" t="s">
        <v>1339</v>
      </c>
      <c r="B48" s="528">
        <v>990</v>
      </c>
      <c r="C48" s="531">
        <v>550</v>
      </c>
      <c r="D48" s="531">
        <v>448</v>
      </c>
      <c r="E48" s="531">
        <v>71.9</v>
      </c>
      <c r="F48" s="531">
        <v>115</v>
      </c>
      <c r="G48" s="537">
        <v>15</v>
      </c>
      <c r="H48" s="537">
        <v>1262</v>
      </c>
      <c r="I48" s="531">
        <v>320</v>
      </c>
      <c r="J48" s="531">
        <v>290</v>
      </c>
      <c r="K48" s="531" t="s">
        <v>2698</v>
      </c>
      <c r="L48" s="531">
        <v>164</v>
      </c>
      <c r="M48" s="537">
        <v>336</v>
      </c>
      <c r="N48" s="530">
        <v>2.72</v>
      </c>
      <c r="O48" s="530">
        <v>2.75</v>
      </c>
      <c r="P48" s="543" t="s">
        <v>2239</v>
      </c>
      <c r="Q48" s="528">
        <v>990</v>
      </c>
      <c r="R48" s="531">
        <v>518900</v>
      </c>
      <c r="S48" s="531">
        <v>18870</v>
      </c>
      <c r="T48" s="531">
        <v>24280</v>
      </c>
      <c r="U48" s="530">
        <v>20.27</v>
      </c>
      <c r="V48" s="537">
        <v>349.2</v>
      </c>
      <c r="W48" s="531">
        <v>173400</v>
      </c>
      <c r="X48" s="531">
        <v>7739</v>
      </c>
      <c r="Y48" s="531">
        <v>11960</v>
      </c>
      <c r="Z48" s="532">
        <v>11.72</v>
      </c>
      <c r="AA48" s="531">
        <v>319.5</v>
      </c>
      <c r="AB48" s="544">
        <v>48210</v>
      </c>
      <c r="AC48" s="545">
        <v>81530</v>
      </c>
      <c r="AD48" s="48">
        <v>1</v>
      </c>
      <c r="AE48" s="48">
        <v>1</v>
      </c>
      <c r="AF48" s="88">
        <v>1</v>
      </c>
      <c r="AG48" s="48">
        <v>1</v>
      </c>
      <c r="AH48" s="48">
        <v>1</v>
      </c>
      <c r="AI48" s="90">
        <v>1</v>
      </c>
      <c r="AJ48" s="540" t="s">
        <v>2648</v>
      </c>
      <c r="AK48" s="540" t="s">
        <v>1013</v>
      </c>
      <c r="AL48" s="540"/>
      <c r="AM48" s="92"/>
    </row>
    <row r="49" spans="1:39" s="106" customFormat="1" ht="13.5" customHeight="1">
      <c r="A49" s="483" t="s">
        <v>1340</v>
      </c>
      <c r="B49" s="528">
        <v>1086</v>
      </c>
      <c r="C49" s="531">
        <v>569</v>
      </c>
      <c r="D49" s="531">
        <v>454</v>
      </c>
      <c r="E49" s="531">
        <v>78</v>
      </c>
      <c r="F49" s="531">
        <v>125</v>
      </c>
      <c r="G49" s="537">
        <v>15</v>
      </c>
      <c r="H49" s="537">
        <v>1386</v>
      </c>
      <c r="I49" s="531">
        <v>319</v>
      </c>
      <c r="J49" s="531">
        <v>289</v>
      </c>
      <c r="K49" s="531" t="s">
        <v>2698</v>
      </c>
      <c r="L49" s="531">
        <v>170</v>
      </c>
      <c r="M49" s="537">
        <v>342</v>
      </c>
      <c r="N49" s="530">
        <v>2.77</v>
      </c>
      <c r="O49" s="530">
        <v>2.55</v>
      </c>
      <c r="P49" s="543" t="s">
        <v>2240</v>
      </c>
      <c r="Q49" s="528">
        <v>1086</v>
      </c>
      <c r="R49" s="531">
        <v>595700</v>
      </c>
      <c r="S49" s="531">
        <v>20940</v>
      </c>
      <c r="T49" s="531">
        <v>27210</v>
      </c>
      <c r="U49" s="530">
        <v>20.73</v>
      </c>
      <c r="V49" s="537">
        <v>385.8</v>
      </c>
      <c r="W49" s="531">
        <v>196200</v>
      </c>
      <c r="X49" s="531">
        <v>8645</v>
      </c>
      <c r="Y49" s="531">
        <v>13380</v>
      </c>
      <c r="Z49" s="532">
        <v>11.9</v>
      </c>
      <c r="AA49" s="531">
        <v>345.6</v>
      </c>
      <c r="AB49" s="544">
        <v>62290</v>
      </c>
      <c r="AC49" s="545">
        <v>96080</v>
      </c>
      <c r="AD49" s="48">
        <v>1</v>
      </c>
      <c r="AE49" s="48">
        <v>1</v>
      </c>
      <c r="AF49" s="88">
        <v>1</v>
      </c>
      <c r="AG49" s="48">
        <v>1</v>
      </c>
      <c r="AH49" s="48">
        <v>1</v>
      </c>
      <c r="AI49" s="90">
        <v>1</v>
      </c>
      <c r="AJ49" s="540" t="s">
        <v>2648</v>
      </c>
      <c r="AK49" s="540" t="s">
        <v>1013</v>
      </c>
      <c r="AL49" s="541"/>
      <c r="AM49" s="92"/>
    </row>
    <row r="50" spans="1:35" ht="13.5" customHeight="1">
      <c r="A50" s="485"/>
      <c r="AF50" s="418"/>
      <c r="AG50" s="418"/>
      <c r="AH50" s="418"/>
      <c r="AI50" s="418"/>
    </row>
    <row r="51" spans="1:35" ht="13.5" customHeight="1">
      <c r="A51" s="417"/>
      <c r="B51" s="322"/>
      <c r="AF51" s="418"/>
      <c r="AG51" s="418"/>
      <c r="AH51" s="418"/>
      <c r="AI51" s="418"/>
    </row>
    <row r="52" spans="1:35" ht="13.5" customHeight="1">
      <c r="A52" s="417"/>
      <c r="B52" s="323"/>
      <c r="AF52" s="418"/>
      <c r="AG52" s="418"/>
      <c r="AH52" s="418"/>
      <c r="AI52" s="418"/>
    </row>
    <row r="53" spans="1:35" ht="13.5" customHeight="1">
      <c r="A53" s="417"/>
      <c r="B53" s="323"/>
      <c r="AF53" s="418"/>
      <c r="AG53" s="418"/>
      <c r="AH53" s="418"/>
      <c r="AI53" s="418"/>
    </row>
    <row r="54" spans="32:35" ht="13.5" customHeight="1">
      <c r="AF54" s="418"/>
      <c r="AG54" s="418"/>
      <c r="AH54" s="418"/>
      <c r="AI54" s="418"/>
    </row>
    <row r="55" spans="32:35" ht="13.5" customHeight="1">
      <c r="AF55" s="418"/>
      <c r="AG55" s="418"/>
      <c r="AH55" s="418"/>
      <c r="AI55" s="418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</sheetData>
  <mergeCells count="17">
    <mergeCell ref="AJ6:AJ10"/>
    <mergeCell ref="AK6:AK10"/>
    <mergeCell ref="AL6:AL10"/>
    <mergeCell ref="C4:G5"/>
    <mergeCell ref="H4:H5"/>
    <mergeCell ref="I4:M5"/>
    <mergeCell ref="AD6:AI6"/>
    <mergeCell ref="N4:O5"/>
    <mergeCell ref="P4:Q5"/>
    <mergeCell ref="R4:AC4"/>
    <mergeCell ref="A1:AC1"/>
    <mergeCell ref="A2:AC2"/>
    <mergeCell ref="A3:AC3"/>
    <mergeCell ref="R5:V5"/>
    <mergeCell ref="W5:Z5"/>
    <mergeCell ref="AA5:AC5"/>
    <mergeCell ref="A4:B5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74"/>
  <headerFooter alignWithMargins="0">
    <oddFooter>&amp;L&amp;"Helvetica,Regular"&amp;8&amp;F
&amp;D&amp;R&amp;"Helvetica,Regular"&amp;8Profilés &amp;A
Page &amp;P/&amp;N</oddFooter>
  </headerFooter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="75" zoomScaleNormal="75" workbookViewId="0" topLeftCell="A1">
      <selection activeCell="AM2" sqref="AM2"/>
    </sheetView>
  </sheetViews>
  <sheetFormatPr defaultColWidth="9.00390625" defaultRowHeight="12.75"/>
  <cols>
    <col min="1" max="1" width="14.125" style="387" customWidth="1"/>
    <col min="2" max="2" width="5.00390625" style="253" customWidth="1"/>
    <col min="3" max="4" width="4.875" style="253" customWidth="1"/>
    <col min="5" max="5" width="4.25390625" style="253" customWidth="1"/>
    <col min="6" max="7" width="4.00390625" style="253" customWidth="1"/>
    <col min="8" max="8" width="5.125" style="253" customWidth="1"/>
    <col min="9" max="9" width="4.875" style="253" customWidth="1"/>
    <col min="10" max="10" width="4.625" style="253" customWidth="1"/>
    <col min="11" max="11" width="4.375" style="253" customWidth="1"/>
    <col min="12" max="12" width="5.375" style="253" customWidth="1"/>
    <col min="13" max="13" width="4.625" style="253" customWidth="1"/>
    <col min="14" max="14" width="5.125" style="253" customWidth="1"/>
    <col min="15" max="15" width="5.25390625" style="253" customWidth="1"/>
    <col min="16" max="16" width="14.125" style="387" customWidth="1"/>
    <col min="17" max="17" width="4.875" style="252" customWidth="1"/>
    <col min="18" max="18" width="4.625" style="253" customWidth="1"/>
    <col min="19" max="20" width="4.875" style="253" customWidth="1"/>
    <col min="21" max="21" width="4.625" style="253" customWidth="1"/>
    <col min="22" max="23" width="4.75390625" style="253" customWidth="1"/>
    <col min="24" max="24" width="4.625" style="253" bestFit="1" customWidth="1"/>
    <col min="25" max="25" width="4.875" style="253" customWidth="1"/>
    <col min="26" max="26" width="3.875" style="253" customWidth="1"/>
    <col min="27" max="27" width="4.625" style="253" bestFit="1" customWidth="1"/>
    <col min="28" max="28" width="5.25390625" style="253" bestFit="1" customWidth="1"/>
    <col min="29" max="29" width="5.25390625" style="253" customWidth="1"/>
    <col min="30" max="35" width="3.375" style="253" customWidth="1"/>
    <col min="36" max="38" width="2.75390625" style="253" customWidth="1"/>
    <col min="39" max="40" width="2.875" style="253" customWidth="1"/>
    <col min="41" max="16384" width="10.75390625" style="253" customWidth="1"/>
  </cols>
  <sheetData>
    <row r="1" spans="1:29" ht="54" customHeight="1">
      <c r="A1" s="1052" t="s">
        <v>1570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1072"/>
      <c r="U1" s="1072"/>
      <c r="V1" s="1072"/>
      <c r="W1" s="1072"/>
      <c r="X1" s="1072"/>
      <c r="Y1" s="1072"/>
      <c r="Z1" s="1072"/>
      <c r="AA1" s="1072"/>
      <c r="AB1" s="1072"/>
      <c r="AC1" s="1072"/>
    </row>
    <row r="2" spans="1:29" ht="66.75" customHeight="1">
      <c r="A2" s="1052" t="s">
        <v>1571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  <c r="W2" s="1072"/>
      <c r="X2" s="1072"/>
      <c r="Y2" s="1072"/>
      <c r="Z2" s="1072"/>
      <c r="AA2" s="1072"/>
      <c r="AB2" s="1072"/>
      <c r="AC2" s="1072"/>
    </row>
    <row r="3" spans="1:29" ht="72.75" customHeight="1" thickBot="1">
      <c r="A3" s="1054" t="s">
        <v>1572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4"/>
      <c r="Y3" s="1074"/>
      <c r="Z3" s="1074"/>
      <c r="AA3" s="1074"/>
      <c r="AB3" s="1074"/>
      <c r="AC3" s="1074"/>
    </row>
    <row r="4" spans="1:38" ht="33" customHeight="1" thickBot="1" thickTop="1">
      <c r="A4" s="1085" t="s">
        <v>2154</v>
      </c>
      <c r="B4" s="1086"/>
      <c r="C4" s="1085" t="s">
        <v>2155</v>
      </c>
      <c r="D4" s="1089"/>
      <c r="E4" s="1089"/>
      <c r="F4" s="1089"/>
      <c r="G4" s="1086"/>
      <c r="H4" s="1091"/>
      <c r="I4" s="1085" t="s">
        <v>779</v>
      </c>
      <c r="J4" s="1089"/>
      <c r="K4" s="1089"/>
      <c r="L4" s="1089"/>
      <c r="M4" s="1086"/>
      <c r="N4" s="1085" t="s">
        <v>780</v>
      </c>
      <c r="O4" s="1086"/>
      <c r="P4" s="1092" t="s">
        <v>2154</v>
      </c>
      <c r="Q4" s="1086"/>
      <c r="R4" s="1093" t="s">
        <v>43</v>
      </c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5"/>
      <c r="AD4" s="111"/>
      <c r="AE4" s="111"/>
      <c r="AF4" s="111"/>
      <c r="AG4" s="111"/>
      <c r="AH4" s="111"/>
      <c r="AI4" s="111"/>
      <c r="AJ4" s="111"/>
      <c r="AK4" s="111"/>
      <c r="AL4" s="111"/>
    </row>
    <row r="5" spans="1:38" ht="54.75" customHeight="1" thickBot="1" thickTop="1">
      <c r="A5" s="1087"/>
      <c r="B5" s="1088"/>
      <c r="C5" s="1087"/>
      <c r="D5" s="1090"/>
      <c r="E5" s="1090"/>
      <c r="F5" s="1090"/>
      <c r="G5" s="1088"/>
      <c r="H5" s="1087"/>
      <c r="I5" s="1087"/>
      <c r="J5" s="1090"/>
      <c r="K5" s="1090"/>
      <c r="L5" s="1090"/>
      <c r="M5" s="1088"/>
      <c r="N5" s="1087"/>
      <c r="O5" s="1088"/>
      <c r="P5" s="1090"/>
      <c r="Q5" s="1088"/>
      <c r="R5" s="1079" t="s">
        <v>758</v>
      </c>
      <c r="S5" s="1094"/>
      <c r="T5" s="1094"/>
      <c r="U5" s="1094"/>
      <c r="V5" s="1095"/>
      <c r="W5" s="1079" t="s">
        <v>1794</v>
      </c>
      <c r="X5" s="1094"/>
      <c r="Y5" s="1094"/>
      <c r="Z5" s="1095"/>
      <c r="AA5" s="1093"/>
      <c r="AB5" s="1094"/>
      <c r="AC5" s="1095"/>
      <c r="AD5" s="111"/>
      <c r="AE5" s="111"/>
      <c r="AF5" s="111"/>
      <c r="AG5" s="111"/>
      <c r="AH5" s="111"/>
      <c r="AI5" s="111"/>
      <c r="AJ5" s="111"/>
      <c r="AK5" s="111"/>
      <c r="AL5" s="111"/>
    </row>
    <row r="6" spans="1:40" s="260" customFormat="1" ht="13.5" customHeight="1" thickTop="1">
      <c r="A6" s="327"/>
      <c r="B6" s="328"/>
      <c r="C6" s="243"/>
      <c r="D6" s="243"/>
      <c r="E6" s="243"/>
      <c r="F6" s="243"/>
      <c r="G6" s="244"/>
      <c r="H6" s="244"/>
      <c r="I6" s="243"/>
      <c r="J6" s="243"/>
      <c r="K6" s="243"/>
      <c r="L6" s="243"/>
      <c r="M6" s="244"/>
      <c r="N6" s="243"/>
      <c r="O6" s="243"/>
      <c r="P6" s="329"/>
      <c r="Q6" s="244"/>
      <c r="R6" s="243"/>
      <c r="S6" s="243"/>
      <c r="T6" s="243"/>
      <c r="U6" s="243"/>
      <c r="V6" s="244"/>
      <c r="W6" s="243"/>
      <c r="X6" s="243"/>
      <c r="Y6" s="243"/>
      <c r="Z6" s="244"/>
      <c r="AA6" s="243"/>
      <c r="AB6" s="243"/>
      <c r="AC6" s="330"/>
      <c r="AD6" s="1056" t="s">
        <v>2149</v>
      </c>
      <c r="AE6" s="1101"/>
      <c r="AF6" s="1101"/>
      <c r="AG6" s="1101"/>
      <c r="AH6" s="1101"/>
      <c r="AI6" s="1102"/>
      <c r="AJ6" s="1077" t="s">
        <v>2841</v>
      </c>
      <c r="AK6" s="1083" t="s">
        <v>1011</v>
      </c>
      <c r="AL6" s="1083" t="s">
        <v>1012</v>
      </c>
      <c r="AM6" s="292"/>
      <c r="AN6" s="292"/>
    </row>
    <row r="7" spans="1:40" s="260" customFormat="1" ht="13.5" customHeight="1">
      <c r="A7" s="335"/>
      <c r="B7" s="336"/>
      <c r="C7" s="245"/>
      <c r="D7" s="245"/>
      <c r="E7" s="245"/>
      <c r="F7" s="245"/>
      <c r="G7" s="246"/>
      <c r="H7" s="246"/>
      <c r="I7" s="245"/>
      <c r="J7" s="245"/>
      <c r="K7" s="245"/>
      <c r="L7" s="245"/>
      <c r="M7" s="246"/>
      <c r="N7" s="245"/>
      <c r="O7" s="245"/>
      <c r="P7" s="337"/>
      <c r="Q7" s="246"/>
      <c r="R7" s="245"/>
      <c r="S7" s="245"/>
      <c r="T7" s="245"/>
      <c r="U7" s="245"/>
      <c r="V7" s="246"/>
      <c r="W7" s="245"/>
      <c r="X7" s="245"/>
      <c r="Y7" s="245"/>
      <c r="Z7" s="246"/>
      <c r="AA7" s="245"/>
      <c r="AB7" s="245"/>
      <c r="AC7" s="304"/>
      <c r="AD7" s="338"/>
      <c r="AE7" s="339"/>
      <c r="AF7" s="340"/>
      <c r="AG7" s="339"/>
      <c r="AH7" s="339"/>
      <c r="AI7" s="341"/>
      <c r="AJ7" s="1077"/>
      <c r="AK7" s="1083"/>
      <c r="AL7" s="1083"/>
      <c r="AM7" s="368"/>
      <c r="AN7" s="368"/>
    </row>
    <row r="8" spans="1:40" s="260" customFormat="1" ht="13.5" customHeight="1">
      <c r="A8" s="335"/>
      <c r="B8" s="336" t="s">
        <v>400</v>
      </c>
      <c r="C8" s="245" t="s">
        <v>401</v>
      </c>
      <c r="D8" s="245" t="s">
        <v>402</v>
      </c>
      <c r="E8" s="245" t="s">
        <v>2350</v>
      </c>
      <c r="F8" s="245" t="s">
        <v>2351</v>
      </c>
      <c r="G8" s="246" t="s">
        <v>405</v>
      </c>
      <c r="H8" s="246" t="s">
        <v>406</v>
      </c>
      <c r="I8" s="245" t="s">
        <v>2364</v>
      </c>
      <c r="J8" s="245" t="s">
        <v>408</v>
      </c>
      <c r="K8" s="245" t="s">
        <v>409</v>
      </c>
      <c r="L8" s="342" t="s">
        <v>2365</v>
      </c>
      <c r="M8" s="246" t="s">
        <v>2366</v>
      </c>
      <c r="N8" s="245" t="s">
        <v>2352</v>
      </c>
      <c r="O8" s="245" t="s">
        <v>2353</v>
      </c>
      <c r="P8" s="337"/>
      <c r="Q8" s="246" t="s">
        <v>400</v>
      </c>
      <c r="R8" s="245" t="s">
        <v>2354</v>
      </c>
      <c r="S8" s="245" t="s">
        <v>2355</v>
      </c>
      <c r="T8" s="245" t="s">
        <v>2491</v>
      </c>
      <c r="U8" s="245" t="s">
        <v>2356</v>
      </c>
      <c r="V8" s="246" t="s">
        <v>2357</v>
      </c>
      <c r="W8" s="245" t="s">
        <v>2358</v>
      </c>
      <c r="X8" s="245" t="s">
        <v>2359</v>
      </c>
      <c r="Y8" s="245" t="s">
        <v>2492</v>
      </c>
      <c r="Z8" s="246" t="s">
        <v>2360</v>
      </c>
      <c r="AA8" s="245" t="s">
        <v>2361</v>
      </c>
      <c r="AB8" s="245" t="s">
        <v>2367</v>
      </c>
      <c r="AC8" s="304" t="s">
        <v>1478</v>
      </c>
      <c r="AD8" s="343"/>
      <c r="AE8" s="92" t="s">
        <v>423</v>
      </c>
      <c r="AF8" s="344"/>
      <c r="AG8" s="92"/>
      <c r="AH8" s="92" t="s">
        <v>423</v>
      </c>
      <c r="AI8" s="345"/>
      <c r="AJ8" s="1077"/>
      <c r="AK8" s="1083"/>
      <c r="AL8" s="1083"/>
      <c r="AM8" s="292"/>
      <c r="AN8" s="292"/>
    </row>
    <row r="9" spans="1:40" s="260" customFormat="1" ht="13.5" customHeight="1">
      <c r="A9" s="335"/>
      <c r="B9" s="336" t="s">
        <v>2371</v>
      </c>
      <c r="C9" s="245" t="s">
        <v>2372</v>
      </c>
      <c r="D9" s="245" t="s">
        <v>2373</v>
      </c>
      <c r="E9" s="245" t="s">
        <v>2373</v>
      </c>
      <c r="F9" s="245" t="s">
        <v>2373</v>
      </c>
      <c r="G9" s="246" t="s">
        <v>2373</v>
      </c>
      <c r="H9" s="246" t="s">
        <v>1473</v>
      </c>
      <c r="I9" s="245" t="s">
        <v>2373</v>
      </c>
      <c r="J9" s="245" t="s">
        <v>2373</v>
      </c>
      <c r="K9" s="245"/>
      <c r="L9" s="245" t="s">
        <v>2373</v>
      </c>
      <c r="M9" s="246" t="s">
        <v>2373</v>
      </c>
      <c r="N9" s="245" t="s">
        <v>2381</v>
      </c>
      <c r="O9" s="245" t="s">
        <v>2382</v>
      </c>
      <c r="P9" s="337"/>
      <c r="Q9" s="246" t="s">
        <v>2371</v>
      </c>
      <c r="R9" s="245" t="s">
        <v>1476</v>
      </c>
      <c r="S9" s="245" t="s">
        <v>1475</v>
      </c>
      <c r="T9" s="245" t="s">
        <v>1475</v>
      </c>
      <c r="U9" s="245" t="s">
        <v>2373</v>
      </c>
      <c r="V9" s="246" t="s">
        <v>1474</v>
      </c>
      <c r="W9" s="245" t="s">
        <v>1477</v>
      </c>
      <c r="X9" s="245" t="s">
        <v>1475</v>
      </c>
      <c r="Y9" s="245" t="s">
        <v>1475</v>
      </c>
      <c r="Z9" s="246" t="s">
        <v>2373</v>
      </c>
      <c r="AA9" s="245" t="s">
        <v>2373</v>
      </c>
      <c r="AB9" s="245" t="s">
        <v>1477</v>
      </c>
      <c r="AC9" s="502" t="s">
        <v>1479</v>
      </c>
      <c r="AD9" s="346"/>
      <c r="AE9" s="48" t="s">
        <v>2150</v>
      </c>
      <c r="AF9" s="88"/>
      <c r="AG9" s="48"/>
      <c r="AH9" s="48" t="s">
        <v>2378</v>
      </c>
      <c r="AI9" s="280"/>
      <c r="AJ9" s="1077"/>
      <c r="AK9" s="1083"/>
      <c r="AL9" s="1083"/>
      <c r="AM9" s="292"/>
      <c r="AN9" s="292"/>
    </row>
    <row r="10" spans="1:40" s="260" customFormat="1" ht="18" customHeight="1" thickBot="1">
      <c r="A10" s="347"/>
      <c r="B10" s="348"/>
      <c r="C10" s="247"/>
      <c r="D10" s="247"/>
      <c r="E10" s="247"/>
      <c r="F10" s="247"/>
      <c r="G10" s="248"/>
      <c r="H10" s="248" t="s">
        <v>1795</v>
      </c>
      <c r="I10" s="247"/>
      <c r="J10" s="247"/>
      <c r="K10" s="247"/>
      <c r="L10" s="247"/>
      <c r="M10" s="248"/>
      <c r="N10" s="247"/>
      <c r="O10" s="247"/>
      <c r="P10" s="348"/>
      <c r="Q10" s="248"/>
      <c r="R10" s="247" t="s">
        <v>1796</v>
      </c>
      <c r="S10" s="247" t="s">
        <v>1797</v>
      </c>
      <c r="T10" s="247" t="s">
        <v>1797</v>
      </c>
      <c r="U10" s="508" t="s">
        <v>1798</v>
      </c>
      <c r="V10" s="248" t="s">
        <v>1795</v>
      </c>
      <c r="W10" s="247" t="s">
        <v>1796</v>
      </c>
      <c r="X10" s="247" t="s">
        <v>1797</v>
      </c>
      <c r="Y10" s="247" t="s">
        <v>1797</v>
      </c>
      <c r="Z10" s="509" t="s">
        <v>1798</v>
      </c>
      <c r="AA10" s="247"/>
      <c r="AB10" s="247" t="s">
        <v>1796</v>
      </c>
      <c r="AC10" s="44" t="s">
        <v>1799</v>
      </c>
      <c r="AD10" s="507" t="s">
        <v>2151</v>
      </c>
      <c r="AE10" s="351" t="s">
        <v>2152</v>
      </c>
      <c r="AF10" s="351" t="s">
        <v>2153</v>
      </c>
      <c r="AG10" s="351" t="s">
        <v>2151</v>
      </c>
      <c r="AH10" s="351" t="s">
        <v>2152</v>
      </c>
      <c r="AI10" s="352" t="s">
        <v>2153</v>
      </c>
      <c r="AJ10" s="1078"/>
      <c r="AK10" s="1084"/>
      <c r="AL10" s="1084"/>
      <c r="AM10" s="386"/>
      <c r="AN10" s="386"/>
    </row>
    <row r="11" spans="1:40" ht="13.5" customHeight="1" thickTop="1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690"/>
      <c r="AD11" s="690"/>
      <c r="AE11" s="690"/>
      <c r="AF11" s="690"/>
      <c r="AG11" s="690"/>
      <c r="AH11" s="690"/>
      <c r="AI11" s="690"/>
      <c r="AJ11" s="690"/>
      <c r="AK11" s="690"/>
      <c r="AL11" s="690"/>
      <c r="AM11" s="690"/>
      <c r="AN11" s="378"/>
    </row>
    <row r="12" spans="1:40" s="108" customFormat="1" ht="12">
      <c r="A12" s="548" t="s">
        <v>1573</v>
      </c>
      <c r="B12" s="522">
        <v>42.5</v>
      </c>
      <c r="C12" s="520">
        <v>200</v>
      </c>
      <c r="D12" s="520">
        <v>205</v>
      </c>
      <c r="E12" s="520">
        <v>9</v>
      </c>
      <c r="F12" s="520">
        <v>9</v>
      </c>
      <c r="G12" s="514">
        <v>10</v>
      </c>
      <c r="H12" s="515">
        <v>54.1</v>
      </c>
      <c r="I12" s="520">
        <v>182</v>
      </c>
      <c r="J12" s="520">
        <v>162</v>
      </c>
      <c r="K12" s="520" t="s">
        <v>2698</v>
      </c>
      <c r="L12" s="520">
        <v>100</v>
      </c>
      <c r="M12" s="514">
        <v>106</v>
      </c>
      <c r="N12" s="518">
        <v>1.18</v>
      </c>
      <c r="O12" s="518">
        <v>27.88</v>
      </c>
      <c r="P12" s="549" t="s">
        <v>2241</v>
      </c>
      <c r="Q12" s="522">
        <v>42.5</v>
      </c>
      <c r="R12" s="520">
        <v>3888</v>
      </c>
      <c r="S12" s="520">
        <v>388.8</v>
      </c>
      <c r="T12" s="520">
        <v>434.5</v>
      </c>
      <c r="U12" s="518">
        <v>8.47</v>
      </c>
      <c r="V12" s="514">
        <v>19.85</v>
      </c>
      <c r="W12" s="520">
        <v>1294</v>
      </c>
      <c r="X12" s="520">
        <v>126.2</v>
      </c>
      <c r="Y12" s="520">
        <v>193.4</v>
      </c>
      <c r="Z12" s="513">
        <v>4.89</v>
      </c>
      <c r="AA12" s="520">
        <v>38.72</v>
      </c>
      <c r="AB12" s="520">
        <v>17.68</v>
      </c>
      <c r="AC12" s="129">
        <v>117.9</v>
      </c>
      <c r="AD12" s="126">
        <v>3</v>
      </c>
      <c r="AE12" s="126">
        <v>3</v>
      </c>
      <c r="AF12" s="127" t="s">
        <v>627</v>
      </c>
      <c r="AG12" s="126">
        <v>3</v>
      </c>
      <c r="AH12" s="126">
        <v>3</v>
      </c>
      <c r="AI12" s="129" t="s">
        <v>627</v>
      </c>
      <c r="AJ12" s="648" t="s">
        <v>2648</v>
      </c>
      <c r="AK12" s="87"/>
      <c r="AL12" s="87"/>
      <c r="AM12" s="263"/>
      <c r="AN12" s="92"/>
    </row>
    <row r="13" spans="1:40" s="108" customFormat="1" ht="12">
      <c r="A13" s="548" t="s">
        <v>1309</v>
      </c>
      <c r="B13" s="522">
        <v>53.5</v>
      </c>
      <c r="C13" s="520">
        <v>204</v>
      </c>
      <c r="D13" s="520">
        <v>207</v>
      </c>
      <c r="E13" s="520">
        <v>11.3</v>
      </c>
      <c r="F13" s="520">
        <v>11.3</v>
      </c>
      <c r="G13" s="514">
        <v>10</v>
      </c>
      <c r="H13" s="514">
        <v>68.4</v>
      </c>
      <c r="I13" s="520">
        <v>181.4</v>
      </c>
      <c r="J13" s="520">
        <v>161.4</v>
      </c>
      <c r="K13" s="520" t="s">
        <v>2698</v>
      </c>
      <c r="L13" s="520">
        <v>104</v>
      </c>
      <c r="M13" s="514">
        <v>108</v>
      </c>
      <c r="N13" s="518">
        <v>1.2</v>
      </c>
      <c r="O13" s="518">
        <v>22.36</v>
      </c>
      <c r="P13" s="549" t="s">
        <v>2242</v>
      </c>
      <c r="Q13" s="522">
        <v>53.5</v>
      </c>
      <c r="R13" s="520">
        <v>4977</v>
      </c>
      <c r="S13" s="523">
        <v>488</v>
      </c>
      <c r="T13" s="520">
        <v>551.3</v>
      </c>
      <c r="U13" s="518">
        <v>8.55</v>
      </c>
      <c r="V13" s="514">
        <v>24.89</v>
      </c>
      <c r="W13" s="520">
        <v>1673</v>
      </c>
      <c r="X13" s="520">
        <v>161.7</v>
      </c>
      <c r="Y13" s="520">
        <v>248.6</v>
      </c>
      <c r="Z13" s="513">
        <v>4.96</v>
      </c>
      <c r="AA13" s="520">
        <v>45.62</v>
      </c>
      <c r="AB13" s="518">
        <v>34.2</v>
      </c>
      <c r="AC13" s="129">
        <v>155.1</v>
      </c>
      <c r="AD13" s="126">
        <v>1</v>
      </c>
      <c r="AE13" s="126">
        <v>3</v>
      </c>
      <c r="AF13" s="127" t="s">
        <v>627</v>
      </c>
      <c r="AG13" s="126">
        <v>1</v>
      </c>
      <c r="AH13" s="126">
        <v>3</v>
      </c>
      <c r="AI13" s="129" t="s">
        <v>627</v>
      </c>
      <c r="AJ13" s="650" t="s">
        <v>2648</v>
      </c>
      <c r="AK13" s="261"/>
      <c r="AL13" s="261"/>
      <c r="AM13" s="263"/>
      <c r="AN13" s="92"/>
    </row>
    <row r="14" spans="1:40" s="109" customFormat="1" ht="13.5" customHeight="1">
      <c r="A14" s="548" t="s">
        <v>1310</v>
      </c>
      <c r="B14" s="522">
        <v>57.2</v>
      </c>
      <c r="C14" s="520">
        <v>210</v>
      </c>
      <c r="D14" s="520">
        <v>224.5</v>
      </c>
      <c r="E14" s="520">
        <v>11</v>
      </c>
      <c r="F14" s="520">
        <v>11</v>
      </c>
      <c r="G14" s="514">
        <v>18</v>
      </c>
      <c r="H14" s="515">
        <v>72.9</v>
      </c>
      <c r="I14" s="520">
        <v>188</v>
      </c>
      <c r="J14" s="520">
        <v>152</v>
      </c>
      <c r="K14" s="520" t="s">
        <v>2698</v>
      </c>
      <c r="L14" s="520">
        <v>102</v>
      </c>
      <c r="M14" s="514">
        <v>122</v>
      </c>
      <c r="N14" s="518">
        <v>1.27</v>
      </c>
      <c r="O14" s="518">
        <v>22.12</v>
      </c>
      <c r="P14" s="549" t="s">
        <v>2243</v>
      </c>
      <c r="Q14" s="522">
        <v>57.2</v>
      </c>
      <c r="R14" s="520">
        <v>5729</v>
      </c>
      <c r="S14" s="520">
        <v>545.6</v>
      </c>
      <c r="T14" s="520">
        <v>613.7</v>
      </c>
      <c r="U14" s="518">
        <v>8.87</v>
      </c>
      <c r="V14" s="514">
        <v>28.63</v>
      </c>
      <c r="W14" s="520">
        <v>2079</v>
      </c>
      <c r="X14" s="520">
        <v>185.2</v>
      </c>
      <c r="Y14" s="520">
        <v>285.5</v>
      </c>
      <c r="Z14" s="513">
        <v>5.34</v>
      </c>
      <c r="AA14" s="520">
        <v>54.09</v>
      </c>
      <c r="AB14" s="544">
        <v>44.18</v>
      </c>
      <c r="AC14" s="1341">
        <v>205.4</v>
      </c>
      <c r="AD14" s="126" t="s">
        <v>285</v>
      </c>
      <c r="AE14" s="126" t="s">
        <v>287</v>
      </c>
      <c r="AF14" s="127" t="s">
        <v>287</v>
      </c>
      <c r="AG14" s="126" t="s">
        <v>285</v>
      </c>
      <c r="AH14" s="126" t="s">
        <v>287</v>
      </c>
      <c r="AI14" s="129" t="s">
        <v>287</v>
      </c>
      <c r="AJ14" s="650" t="s">
        <v>2648</v>
      </c>
      <c r="AK14" s="261" t="s">
        <v>2648</v>
      </c>
      <c r="AL14" s="261" t="s">
        <v>2648</v>
      </c>
      <c r="AM14" s="263"/>
      <c r="AN14" s="92"/>
    </row>
    <row r="15" spans="1:40" s="109" customFormat="1" ht="13.5" customHeight="1">
      <c r="A15" s="548" t="s">
        <v>1311</v>
      </c>
      <c r="B15" s="519">
        <v>75</v>
      </c>
      <c r="C15" s="520">
        <v>249</v>
      </c>
      <c r="D15" s="520">
        <v>265</v>
      </c>
      <c r="E15" s="520">
        <v>12</v>
      </c>
      <c r="F15" s="520">
        <v>12</v>
      </c>
      <c r="G15" s="514">
        <v>24</v>
      </c>
      <c r="H15" s="515">
        <v>95.5</v>
      </c>
      <c r="I15" s="520">
        <v>225</v>
      </c>
      <c r="J15" s="520">
        <v>177</v>
      </c>
      <c r="K15" s="520" t="s">
        <v>2698</v>
      </c>
      <c r="L15" s="520">
        <v>116</v>
      </c>
      <c r="M15" s="514">
        <v>164</v>
      </c>
      <c r="N15" s="518">
        <v>1.49</v>
      </c>
      <c r="O15" s="518">
        <v>19.9</v>
      </c>
      <c r="P15" s="549" t="s">
        <v>2244</v>
      </c>
      <c r="Q15" s="519">
        <v>75</v>
      </c>
      <c r="R15" s="520">
        <v>10650</v>
      </c>
      <c r="S15" s="520">
        <v>855.1</v>
      </c>
      <c r="T15" s="520">
        <v>958.5</v>
      </c>
      <c r="U15" s="518">
        <v>10.56</v>
      </c>
      <c r="V15" s="514">
        <v>39.14</v>
      </c>
      <c r="W15" s="520">
        <v>3733</v>
      </c>
      <c r="X15" s="520">
        <v>281.7</v>
      </c>
      <c r="Y15" s="520">
        <v>435.1</v>
      </c>
      <c r="Z15" s="513">
        <v>6.25</v>
      </c>
      <c r="AA15" s="520">
        <v>64.12</v>
      </c>
      <c r="AB15" s="544">
        <v>79.29</v>
      </c>
      <c r="AC15" s="1341">
        <v>522.6</v>
      </c>
      <c r="AD15" s="126" t="s">
        <v>287</v>
      </c>
      <c r="AE15" s="126" t="s">
        <v>287</v>
      </c>
      <c r="AF15" s="127" t="s">
        <v>286</v>
      </c>
      <c r="AG15" s="126" t="s">
        <v>287</v>
      </c>
      <c r="AH15" s="126" t="s">
        <v>287</v>
      </c>
      <c r="AI15" s="129" t="s">
        <v>286</v>
      </c>
      <c r="AJ15" s="650" t="s">
        <v>2648</v>
      </c>
      <c r="AK15" s="261" t="s">
        <v>2648</v>
      </c>
      <c r="AL15" s="261" t="s">
        <v>2648</v>
      </c>
      <c r="AM15" s="263"/>
      <c r="AN15" s="92"/>
    </row>
    <row r="16" spans="1:40" s="109" customFormat="1" ht="13.5" customHeight="1">
      <c r="A16" s="548" t="s">
        <v>1312</v>
      </c>
      <c r="B16" s="522">
        <v>87.3</v>
      </c>
      <c r="C16" s="520">
        <v>253</v>
      </c>
      <c r="D16" s="520">
        <v>267</v>
      </c>
      <c r="E16" s="520">
        <v>14</v>
      </c>
      <c r="F16" s="520">
        <v>14</v>
      </c>
      <c r="G16" s="514">
        <v>24</v>
      </c>
      <c r="H16" s="516">
        <v>111</v>
      </c>
      <c r="I16" s="520">
        <v>225</v>
      </c>
      <c r="J16" s="520">
        <v>177</v>
      </c>
      <c r="K16" s="520" t="s">
        <v>2698</v>
      </c>
      <c r="L16" s="520">
        <v>118</v>
      </c>
      <c r="M16" s="514">
        <v>166</v>
      </c>
      <c r="N16" s="518">
        <v>1.5</v>
      </c>
      <c r="O16" s="518">
        <v>17.24</v>
      </c>
      <c r="P16" s="549" t="s">
        <v>2245</v>
      </c>
      <c r="Q16" s="522">
        <v>87.3</v>
      </c>
      <c r="R16" s="520">
        <v>12590</v>
      </c>
      <c r="S16" s="520">
        <v>994.9</v>
      </c>
      <c r="T16" s="520">
        <v>1124</v>
      </c>
      <c r="U16" s="518">
        <v>10.64</v>
      </c>
      <c r="V16" s="514">
        <v>45.12</v>
      </c>
      <c r="W16" s="520">
        <v>4455</v>
      </c>
      <c r="X16" s="520">
        <v>333.7</v>
      </c>
      <c r="Y16" s="520">
        <v>516.2</v>
      </c>
      <c r="Z16" s="513">
        <v>6.33</v>
      </c>
      <c r="AA16" s="520">
        <v>70.12</v>
      </c>
      <c r="AB16" s="544">
        <v>115.7</v>
      </c>
      <c r="AC16" s="1341">
        <v>634.2</v>
      </c>
      <c r="AD16" s="126" t="s">
        <v>284</v>
      </c>
      <c r="AE16" s="126" t="s">
        <v>287</v>
      </c>
      <c r="AF16" s="127" t="s">
        <v>287</v>
      </c>
      <c r="AG16" s="126" t="s">
        <v>284</v>
      </c>
      <c r="AH16" s="126" t="s">
        <v>287</v>
      </c>
      <c r="AI16" s="129" t="s">
        <v>287</v>
      </c>
      <c r="AJ16" s="650" t="s">
        <v>2648</v>
      </c>
      <c r="AK16" s="261" t="s">
        <v>2648</v>
      </c>
      <c r="AL16" s="261" t="s">
        <v>2648</v>
      </c>
      <c r="AM16" s="263"/>
      <c r="AN16" s="92"/>
    </row>
    <row r="17" spans="1:39" s="92" customFormat="1" ht="13.5" customHeight="1">
      <c r="A17" s="548" t="s">
        <v>1313</v>
      </c>
      <c r="B17" s="522">
        <v>78.4</v>
      </c>
      <c r="C17" s="520">
        <v>299.3</v>
      </c>
      <c r="D17" s="520">
        <v>306.4</v>
      </c>
      <c r="E17" s="520">
        <v>11</v>
      </c>
      <c r="F17" s="520">
        <v>11</v>
      </c>
      <c r="G17" s="514">
        <v>15.2</v>
      </c>
      <c r="H17" s="514">
        <v>99.9</v>
      </c>
      <c r="I17" s="520">
        <v>277.3</v>
      </c>
      <c r="J17" s="520">
        <v>246.9</v>
      </c>
      <c r="K17" s="520" t="s">
        <v>2698</v>
      </c>
      <c r="L17" s="520">
        <v>102</v>
      </c>
      <c r="M17" s="514">
        <v>204</v>
      </c>
      <c r="N17" s="518">
        <v>1.78</v>
      </c>
      <c r="O17" s="518">
        <v>22.65</v>
      </c>
      <c r="P17" s="549" t="s">
        <v>2246</v>
      </c>
      <c r="Q17" s="522">
        <v>78.4</v>
      </c>
      <c r="R17" s="520">
        <v>16331</v>
      </c>
      <c r="S17" s="520">
        <v>1091</v>
      </c>
      <c r="T17" s="520">
        <v>1210</v>
      </c>
      <c r="U17" s="518">
        <v>12.79</v>
      </c>
      <c r="V17" s="514">
        <v>37.04</v>
      </c>
      <c r="W17" s="520">
        <v>5278</v>
      </c>
      <c r="X17" s="520">
        <v>344.5</v>
      </c>
      <c r="Y17" s="520">
        <v>526.5</v>
      </c>
      <c r="Z17" s="513">
        <v>7.27</v>
      </c>
      <c r="AA17" s="520">
        <v>50.81</v>
      </c>
      <c r="AB17" s="544">
        <v>50.64</v>
      </c>
      <c r="AC17" s="1341">
        <v>1096</v>
      </c>
      <c r="AD17" s="126" t="s">
        <v>287</v>
      </c>
      <c r="AE17" s="126" t="s">
        <v>286</v>
      </c>
      <c r="AF17" s="127" t="s">
        <v>286</v>
      </c>
      <c r="AG17" s="126" t="s">
        <v>287</v>
      </c>
      <c r="AH17" s="126" t="s">
        <v>286</v>
      </c>
      <c r="AI17" s="129" t="s">
        <v>286</v>
      </c>
      <c r="AJ17" s="650" t="s">
        <v>2648</v>
      </c>
      <c r="AK17" s="261" t="s">
        <v>2648</v>
      </c>
      <c r="AL17" s="261" t="s">
        <v>2648</v>
      </c>
      <c r="AM17" s="263"/>
    </row>
    <row r="18" spans="1:39" s="92" customFormat="1" ht="13.5" customHeight="1">
      <c r="A18" s="548" t="s">
        <v>1314</v>
      </c>
      <c r="B18" s="519">
        <v>88</v>
      </c>
      <c r="C18" s="520">
        <v>301.7</v>
      </c>
      <c r="D18" s="520">
        <v>307.8</v>
      </c>
      <c r="E18" s="520">
        <v>12.4</v>
      </c>
      <c r="F18" s="520">
        <v>12.3</v>
      </c>
      <c r="G18" s="514">
        <v>15.2</v>
      </c>
      <c r="H18" s="516">
        <v>112</v>
      </c>
      <c r="I18" s="520">
        <v>277.1</v>
      </c>
      <c r="J18" s="520">
        <v>246.7</v>
      </c>
      <c r="K18" s="520" t="s">
        <v>2698</v>
      </c>
      <c r="L18" s="520">
        <v>104</v>
      </c>
      <c r="M18" s="514">
        <v>206</v>
      </c>
      <c r="N18" s="518">
        <v>1.78</v>
      </c>
      <c r="O18" s="518">
        <v>20.28</v>
      </c>
      <c r="P18" s="549" t="s">
        <v>975</v>
      </c>
      <c r="Q18" s="519">
        <v>88</v>
      </c>
      <c r="R18" s="520">
        <v>18420</v>
      </c>
      <c r="S18" s="520">
        <v>1221</v>
      </c>
      <c r="T18" s="520">
        <v>1360</v>
      </c>
      <c r="U18" s="518">
        <v>12.82</v>
      </c>
      <c r="V18" s="514">
        <v>41.61</v>
      </c>
      <c r="W18" s="520">
        <v>5984</v>
      </c>
      <c r="X18" s="520">
        <v>388.9</v>
      </c>
      <c r="Y18" s="520">
        <v>595.2</v>
      </c>
      <c r="Z18" s="513">
        <v>7.31</v>
      </c>
      <c r="AA18" s="520">
        <v>54.81</v>
      </c>
      <c r="AB18" s="544">
        <v>70.05</v>
      </c>
      <c r="AC18" s="1341">
        <v>1252</v>
      </c>
      <c r="AD18" s="126" t="s">
        <v>287</v>
      </c>
      <c r="AE18" s="126" t="s">
        <v>286</v>
      </c>
      <c r="AF18" s="127" t="s">
        <v>286</v>
      </c>
      <c r="AG18" s="126" t="s">
        <v>287</v>
      </c>
      <c r="AH18" s="126" t="s">
        <v>286</v>
      </c>
      <c r="AI18" s="129" t="s">
        <v>286</v>
      </c>
      <c r="AJ18" s="650" t="s">
        <v>2648</v>
      </c>
      <c r="AK18" s="261" t="s">
        <v>2648</v>
      </c>
      <c r="AL18" s="261" t="s">
        <v>2648</v>
      </c>
      <c r="AM18" s="263"/>
    </row>
    <row r="19" spans="1:39" s="92" customFormat="1" ht="13.5" customHeight="1">
      <c r="A19" s="548" t="s">
        <v>1315</v>
      </c>
      <c r="B19" s="522">
        <v>94.9</v>
      </c>
      <c r="C19" s="520">
        <v>303.7</v>
      </c>
      <c r="D19" s="520">
        <v>308.7</v>
      </c>
      <c r="E19" s="520">
        <v>13.3</v>
      </c>
      <c r="F19" s="520">
        <v>13.3</v>
      </c>
      <c r="G19" s="514">
        <v>15.2</v>
      </c>
      <c r="H19" s="514">
        <v>121</v>
      </c>
      <c r="I19" s="520">
        <v>277.1</v>
      </c>
      <c r="J19" s="520">
        <v>246.7</v>
      </c>
      <c r="K19" s="520" t="s">
        <v>2698</v>
      </c>
      <c r="L19" s="520">
        <v>106</v>
      </c>
      <c r="M19" s="514">
        <v>206</v>
      </c>
      <c r="N19" s="518">
        <v>1.79</v>
      </c>
      <c r="O19" s="518">
        <v>18.85</v>
      </c>
      <c r="P19" s="549" t="s">
        <v>2552</v>
      </c>
      <c r="Q19" s="522">
        <v>94.9</v>
      </c>
      <c r="R19" s="520">
        <v>20040</v>
      </c>
      <c r="S19" s="520">
        <v>1320</v>
      </c>
      <c r="T19" s="520">
        <v>1474</v>
      </c>
      <c r="U19" s="518">
        <v>12.87</v>
      </c>
      <c r="V19" s="514">
        <v>44.65</v>
      </c>
      <c r="W19" s="520">
        <v>6529</v>
      </c>
      <c r="X19" s="523">
        <v>423</v>
      </c>
      <c r="Y19" s="523">
        <v>648</v>
      </c>
      <c r="Z19" s="513">
        <v>7.35</v>
      </c>
      <c r="AA19" s="520">
        <v>57.71</v>
      </c>
      <c r="AB19" s="544">
        <v>86.69</v>
      </c>
      <c r="AC19" s="1341">
        <v>1375</v>
      </c>
      <c r="AD19" s="126" t="s">
        <v>287</v>
      </c>
      <c r="AE19" s="126" t="s">
        <v>287</v>
      </c>
      <c r="AF19" s="127" t="s">
        <v>286</v>
      </c>
      <c r="AG19" s="126" t="s">
        <v>287</v>
      </c>
      <c r="AH19" s="126" t="s">
        <v>287</v>
      </c>
      <c r="AI19" s="129" t="s">
        <v>286</v>
      </c>
      <c r="AJ19" s="650" t="s">
        <v>2648</v>
      </c>
      <c r="AK19" s="261" t="s">
        <v>2648</v>
      </c>
      <c r="AL19" s="261" t="s">
        <v>2648</v>
      </c>
      <c r="AM19" s="263"/>
    </row>
    <row r="20" spans="1:39" s="92" customFormat="1" ht="13.5" customHeight="1">
      <c r="A20" s="548" t="s">
        <v>1316</v>
      </c>
      <c r="B20" s="522">
        <v>110</v>
      </c>
      <c r="C20" s="520">
        <v>307.9</v>
      </c>
      <c r="D20" s="520">
        <v>310.7</v>
      </c>
      <c r="E20" s="520">
        <v>15.3</v>
      </c>
      <c r="F20" s="520">
        <v>15.4</v>
      </c>
      <c r="G20" s="514">
        <v>15.2</v>
      </c>
      <c r="H20" s="516">
        <v>140</v>
      </c>
      <c r="I20" s="520">
        <v>277.1</v>
      </c>
      <c r="J20" s="520">
        <v>246.7</v>
      </c>
      <c r="K20" s="520" t="s">
        <v>2698</v>
      </c>
      <c r="L20" s="520">
        <v>108</v>
      </c>
      <c r="M20" s="514">
        <v>208</v>
      </c>
      <c r="N20" s="518">
        <v>1.8</v>
      </c>
      <c r="O20" s="518">
        <v>16.39</v>
      </c>
      <c r="P20" s="549" t="s">
        <v>2553</v>
      </c>
      <c r="Q20" s="522">
        <v>110</v>
      </c>
      <c r="R20" s="520">
        <v>23560</v>
      </c>
      <c r="S20" s="520">
        <v>1531</v>
      </c>
      <c r="T20" s="520">
        <v>1720</v>
      </c>
      <c r="U20" s="518">
        <v>12.97</v>
      </c>
      <c r="V20" s="514">
        <v>51.42</v>
      </c>
      <c r="W20" s="520">
        <v>7709</v>
      </c>
      <c r="X20" s="520">
        <v>496.2</v>
      </c>
      <c r="Y20" s="520">
        <v>761.7</v>
      </c>
      <c r="Z20" s="513">
        <v>7.4</v>
      </c>
      <c r="AA20" s="520">
        <v>63.91</v>
      </c>
      <c r="AB20" s="544">
        <v>131.4</v>
      </c>
      <c r="AC20" s="1341">
        <v>1647</v>
      </c>
      <c r="AD20" s="126">
        <v>2</v>
      </c>
      <c r="AE20" s="126">
        <v>3</v>
      </c>
      <c r="AF20" s="127">
        <v>3</v>
      </c>
      <c r="AG20" s="126">
        <v>2</v>
      </c>
      <c r="AH20" s="126">
        <v>3</v>
      </c>
      <c r="AI20" s="129">
        <v>3</v>
      </c>
      <c r="AJ20" s="261" t="s">
        <v>2648</v>
      </c>
      <c r="AK20" s="261" t="s">
        <v>1013</v>
      </c>
      <c r="AL20" s="261" t="s">
        <v>1013</v>
      </c>
      <c r="AM20" s="263"/>
    </row>
    <row r="21" spans="1:39" s="92" customFormat="1" ht="13.5" customHeight="1">
      <c r="A21" s="548" t="s">
        <v>1317</v>
      </c>
      <c r="B21" s="522">
        <v>126</v>
      </c>
      <c r="C21" s="520">
        <v>312.3</v>
      </c>
      <c r="D21" s="520">
        <v>312.9</v>
      </c>
      <c r="E21" s="520">
        <v>17.5</v>
      </c>
      <c r="F21" s="520">
        <v>17.6</v>
      </c>
      <c r="G21" s="514">
        <v>15.2</v>
      </c>
      <c r="H21" s="516">
        <v>161</v>
      </c>
      <c r="I21" s="520">
        <v>277.1</v>
      </c>
      <c r="J21" s="520">
        <v>246.7</v>
      </c>
      <c r="K21" s="520" t="s">
        <v>2698</v>
      </c>
      <c r="L21" s="520">
        <v>110</v>
      </c>
      <c r="M21" s="514">
        <v>210</v>
      </c>
      <c r="N21" s="518">
        <v>1.82</v>
      </c>
      <c r="O21" s="518">
        <v>14.4</v>
      </c>
      <c r="P21" s="549" t="s">
        <v>2554</v>
      </c>
      <c r="Q21" s="522">
        <v>126</v>
      </c>
      <c r="R21" s="520">
        <v>27410</v>
      </c>
      <c r="S21" s="520">
        <v>1755</v>
      </c>
      <c r="T21" s="520">
        <v>1986</v>
      </c>
      <c r="U21" s="518">
        <v>13.06</v>
      </c>
      <c r="V21" s="514">
        <v>58.91</v>
      </c>
      <c r="W21" s="520">
        <v>9002</v>
      </c>
      <c r="X21" s="520">
        <v>575.4</v>
      </c>
      <c r="Y21" s="520">
        <v>885.2</v>
      </c>
      <c r="Z21" s="513">
        <v>7.49</v>
      </c>
      <c r="AA21" s="520">
        <v>70.51</v>
      </c>
      <c r="AB21" s="544">
        <v>194.3</v>
      </c>
      <c r="AC21" s="1341">
        <v>1951</v>
      </c>
      <c r="AD21" s="126">
        <v>1</v>
      </c>
      <c r="AE21" s="126">
        <v>2</v>
      </c>
      <c r="AF21" s="127">
        <v>3</v>
      </c>
      <c r="AG21" s="126">
        <v>1</v>
      </c>
      <c r="AH21" s="126">
        <v>2</v>
      </c>
      <c r="AI21" s="129">
        <v>3</v>
      </c>
      <c r="AJ21" s="261" t="s">
        <v>2648</v>
      </c>
      <c r="AK21" s="261" t="s">
        <v>1013</v>
      </c>
      <c r="AL21" s="261" t="s">
        <v>1013</v>
      </c>
      <c r="AM21" s="263"/>
    </row>
    <row r="22" spans="1:39" s="92" customFormat="1" ht="13.5" customHeight="1">
      <c r="A22" s="548" t="s">
        <v>1318</v>
      </c>
      <c r="B22" s="522">
        <v>149</v>
      </c>
      <c r="C22" s="520">
        <v>318.5</v>
      </c>
      <c r="D22" s="520">
        <v>316</v>
      </c>
      <c r="E22" s="520">
        <v>20.6</v>
      </c>
      <c r="F22" s="520">
        <v>20.7</v>
      </c>
      <c r="G22" s="514">
        <v>15.2</v>
      </c>
      <c r="H22" s="516">
        <v>190</v>
      </c>
      <c r="I22" s="520">
        <v>277.1</v>
      </c>
      <c r="J22" s="520">
        <v>246.7</v>
      </c>
      <c r="K22" s="520" t="s">
        <v>2698</v>
      </c>
      <c r="L22" s="520">
        <v>114</v>
      </c>
      <c r="M22" s="514">
        <v>214</v>
      </c>
      <c r="N22" s="518">
        <v>1.83</v>
      </c>
      <c r="O22" s="518">
        <v>12.3</v>
      </c>
      <c r="P22" s="549" t="s">
        <v>2555</v>
      </c>
      <c r="Q22" s="522">
        <v>149</v>
      </c>
      <c r="R22" s="520">
        <v>33070</v>
      </c>
      <c r="S22" s="520">
        <v>2076</v>
      </c>
      <c r="T22" s="520">
        <v>2370</v>
      </c>
      <c r="U22" s="518">
        <v>13.2</v>
      </c>
      <c r="V22" s="514">
        <v>69.62</v>
      </c>
      <c r="W22" s="520">
        <v>10910</v>
      </c>
      <c r="X22" s="520">
        <v>690.5</v>
      </c>
      <c r="Y22" s="520">
        <v>1066</v>
      </c>
      <c r="Z22" s="513">
        <v>7.58</v>
      </c>
      <c r="AA22" s="520">
        <v>79.81</v>
      </c>
      <c r="AB22" s="544">
        <v>314.2</v>
      </c>
      <c r="AC22" s="1341">
        <v>2414</v>
      </c>
      <c r="AD22" s="126">
        <v>1</v>
      </c>
      <c r="AE22" s="126">
        <v>1</v>
      </c>
      <c r="AF22" s="127">
        <v>2</v>
      </c>
      <c r="AG22" s="126">
        <v>1</v>
      </c>
      <c r="AH22" s="126">
        <v>1</v>
      </c>
      <c r="AI22" s="129">
        <v>2</v>
      </c>
      <c r="AJ22" s="261" t="s">
        <v>2648</v>
      </c>
      <c r="AK22" s="261" t="s">
        <v>1013</v>
      </c>
      <c r="AL22" s="261" t="s">
        <v>1013</v>
      </c>
      <c r="AM22" s="263"/>
    </row>
    <row r="23" spans="1:39" s="92" customFormat="1" ht="13.5" customHeight="1">
      <c r="A23" s="548" t="s">
        <v>1319</v>
      </c>
      <c r="B23" s="522">
        <v>180</v>
      </c>
      <c r="C23" s="520">
        <v>326.7</v>
      </c>
      <c r="D23" s="520">
        <v>319.7</v>
      </c>
      <c r="E23" s="520">
        <v>24.8</v>
      </c>
      <c r="F23" s="520">
        <v>24.8</v>
      </c>
      <c r="G23" s="514">
        <v>15.2</v>
      </c>
      <c r="H23" s="516">
        <v>229</v>
      </c>
      <c r="I23" s="520">
        <v>277.1</v>
      </c>
      <c r="J23" s="520">
        <v>246.7</v>
      </c>
      <c r="K23" s="520" t="s">
        <v>2698</v>
      </c>
      <c r="L23" s="520">
        <v>118</v>
      </c>
      <c r="M23" s="514">
        <v>218</v>
      </c>
      <c r="N23" s="518">
        <v>1.86</v>
      </c>
      <c r="O23" s="518">
        <v>10.31</v>
      </c>
      <c r="P23" s="549" t="s">
        <v>2556</v>
      </c>
      <c r="Q23" s="522">
        <v>180</v>
      </c>
      <c r="R23" s="520">
        <v>40970</v>
      </c>
      <c r="S23" s="520">
        <v>2508</v>
      </c>
      <c r="T23" s="520">
        <v>2897</v>
      </c>
      <c r="U23" s="518">
        <v>13.37</v>
      </c>
      <c r="V23" s="514">
        <v>84.39</v>
      </c>
      <c r="W23" s="520">
        <v>13550</v>
      </c>
      <c r="X23" s="520">
        <v>847.4</v>
      </c>
      <c r="Y23" s="520">
        <v>1313</v>
      </c>
      <c r="Z23" s="513">
        <v>7.69</v>
      </c>
      <c r="AA23" s="520">
        <v>92.21</v>
      </c>
      <c r="AB23" s="544">
        <v>541.7</v>
      </c>
      <c r="AC23" s="1341">
        <v>3077</v>
      </c>
      <c r="AD23" s="126">
        <v>1</v>
      </c>
      <c r="AE23" s="126">
        <v>1</v>
      </c>
      <c r="AF23" s="127">
        <v>1</v>
      </c>
      <c r="AG23" s="126">
        <v>1</v>
      </c>
      <c r="AH23" s="126">
        <v>1</v>
      </c>
      <c r="AI23" s="129">
        <v>1</v>
      </c>
      <c r="AJ23" s="261" t="s">
        <v>2648</v>
      </c>
      <c r="AK23" s="261" t="s">
        <v>1013</v>
      </c>
      <c r="AL23" s="261" t="s">
        <v>1013</v>
      </c>
      <c r="AM23" s="263"/>
    </row>
    <row r="24" spans="1:39" s="92" customFormat="1" ht="13.5" customHeight="1">
      <c r="A24" s="548" t="s">
        <v>1320</v>
      </c>
      <c r="B24" s="522">
        <v>186</v>
      </c>
      <c r="C24" s="520">
        <v>328.3</v>
      </c>
      <c r="D24" s="520">
        <v>320.9</v>
      </c>
      <c r="E24" s="520">
        <v>25.5</v>
      </c>
      <c r="F24" s="520">
        <v>25.6</v>
      </c>
      <c r="G24" s="514">
        <v>15.2</v>
      </c>
      <c r="H24" s="516">
        <v>237</v>
      </c>
      <c r="I24" s="520">
        <v>277.1</v>
      </c>
      <c r="J24" s="520">
        <v>246.7</v>
      </c>
      <c r="K24" s="520" t="s">
        <v>2698</v>
      </c>
      <c r="L24" s="520">
        <v>118</v>
      </c>
      <c r="M24" s="514">
        <v>218</v>
      </c>
      <c r="N24" s="518">
        <v>1.86</v>
      </c>
      <c r="O24" s="518">
        <v>10.02</v>
      </c>
      <c r="P24" s="549" t="s">
        <v>2557</v>
      </c>
      <c r="Q24" s="522">
        <v>186</v>
      </c>
      <c r="R24" s="520">
        <v>42610</v>
      </c>
      <c r="S24" s="520">
        <v>2596</v>
      </c>
      <c r="T24" s="520">
        <v>3003</v>
      </c>
      <c r="U24" s="518">
        <v>13.41</v>
      </c>
      <c r="V24" s="514">
        <v>86.95</v>
      </c>
      <c r="W24" s="520">
        <v>14140</v>
      </c>
      <c r="X24" s="520">
        <v>881.5</v>
      </c>
      <c r="Y24" s="520">
        <v>1366</v>
      </c>
      <c r="Z24" s="513">
        <v>7.73</v>
      </c>
      <c r="AA24" s="520">
        <v>94.51</v>
      </c>
      <c r="AB24" s="544">
        <v>593.7</v>
      </c>
      <c r="AC24" s="1341">
        <v>3230</v>
      </c>
      <c r="AD24" s="126">
        <v>1</v>
      </c>
      <c r="AE24" s="126">
        <v>1</v>
      </c>
      <c r="AF24" s="127">
        <v>1</v>
      </c>
      <c r="AG24" s="126">
        <v>1</v>
      </c>
      <c r="AH24" s="126">
        <v>1</v>
      </c>
      <c r="AI24" s="129">
        <v>1</v>
      </c>
      <c r="AJ24" s="261" t="s">
        <v>2648</v>
      </c>
      <c r="AK24" s="261" t="s">
        <v>1013</v>
      </c>
      <c r="AL24" s="261" t="s">
        <v>1013</v>
      </c>
      <c r="AM24" s="263"/>
    </row>
    <row r="25" spans="1:39" s="92" customFormat="1" ht="13.5" customHeight="1">
      <c r="A25" s="548" t="s">
        <v>1601</v>
      </c>
      <c r="B25" s="522">
        <v>223</v>
      </c>
      <c r="C25" s="520">
        <v>337.9</v>
      </c>
      <c r="D25" s="520">
        <v>325.7</v>
      </c>
      <c r="E25" s="520">
        <v>30.3</v>
      </c>
      <c r="F25" s="520">
        <v>30.4</v>
      </c>
      <c r="G25" s="514">
        <v>15.2</v>
      </c>
      <c r="H25" s="514">
        <v>284</v>
      </c>
      <c r="I25" s="520">
        <v>277.1</v>
      </c>
      <c r="J25" s="520">
        <v>246.7</v>
      </c>
      <c r="K25" s="520" t="s">
        <v>2698</v>
      </c>
      <c r="L25" s="520">
        <v>124</v>
      </c>
      <c r="M25" s="514">
        <v>220</v>
      </c>
      <c r="N25" s="518">
        <v>1.89</v>
      </c>
      <c r="O25" s="518">
        <v>8.49</v>
      </c>
      <c r="P25" s="549" t="s">
        <v>2558</v>
      </c>
      <c r="Q25" s="522">
        <v>223</v>
      </c>
      <c r="R25" s="520">
        <v>52700</v>
      </c>
      <c r="S25" s="520">
        <v>3119</v>
      </c>
      <c r="T25" s="520">
        <v>3653</v>
      </c>
      <c r="U25" s="518">
        <v>13.62</v>
      </c>
      <c r="V25" s="514">
        <v>104.4</v>
      </c>
      <c r="W25" s="520">
        <v>17580</v>
      </c>
      <c r="X25" s="520">
        <v>1079</v>
      </c>
      <c r="Y25" s="520">
        <v>1680</v>
      </c>
      <c r="Z25" s="513">
        <v>7.87</v>
      </c>
      <c r="AA25" s="520">
        <v>108.9</v>
      </c>
      <c r="AB25" s="544">
        <v>998.4</v>
      </c>
      <c r="AC25" s="1341">
        <v>4138</v>
      </c>
      <c r="AD25" s="126">
        <v>1</v>
      </c>
      <c r="AE25" s="126">
        <v>1</v>
      </c>
      <c r="AF25" s="127">
        <v>1</v>
      </c>
      <c r="AG25" s="126">
        <v>1</v>
      </c>
      <c r="AH25" s="126">
        <v>1</v>
      </c>
      <c r="AI25" s="129">
        <v>1</v>
      </c>
      <c r="AJ25" s="261" t="s">
        <v>2648</v>
      </c>
      <c r="AK25" s="261" t="s">
        <v>1013</v>
      </c>
      <c r="AL25" s="261" t="s">
        <v>1013</v>
      </c>
      <c r="AM25" s="263"/>
    </row>
    <row r="26" spans="1:39" s="92" customFormat="1" ht="13.5" customHeight="1">
      <c r="A26" s="548" t="s">
        <v>1602</v>
      </c>
      <c r="B26" s="522">
        <v>88.5</v>
      </c>
      <c r="C26" s="520">
        <v>303</v>
      </c>
      <c r="D26" s="520">
        <v>304</v>
      </c>
      <c r="E26" s="520">
        <v>12</v>
      </c>
      <c r="F26" s="520">
        <v>12</v>
      </c>
      <c r="G26" s="514">
        <v>27</v>
      </c>
      <c r="H26" s="516">
        <v>113</v>
      </c>
      <c r="I26" s="520">
        <v>279</v>
      </c>
      <c r="J26" s="520">
        <v>225</v>
      </c>
      <c r="K26" s="520" t="s">
        <v>2698</v>
      </c>
      <c r="L26" s="520">
        <v>122</v>
      </c>
      <c r="M26" s="514">
        <v>202</v>
      </c>
      <c r="N26" s="518">
        <v>1.75</v>
      </c>
      <c r="O26" s="518">
        <v>19.8</v>
      </c>
      <c r="P26" s="549" t="s">
        <v>2559</v>
      </c>
      <c r="Q26" s="522">
        <v>88.5</v>
      </c>
      <c r="R26" s="520">
        <v>18740</v>
      </c>
      <c r="S26" s="520">
        <v>1237</v>
      </c>
      <c r="T26" s="520">
        <v>1379</v>
      </c>
      <c r="U26" s="518">
        <v>12.9</v>
      </c>
      <c r="V26" s="514">
        <v>47.66</v>
      </c>
      <c r="W26" s="520">
        <v>5634</v>
      </c>
      <c r="X26" s="520">
        <v>370.6</v>
      </c>
      <c r="Y26" s="520">
        <v>572.1</v>
      </c>
      <c r="Z26" s="513">
        <v>7.07</v>
      </c>
      <c r="AA26" s="518">
        <v>67.6</v>
      </c>
      <c r="AB26" s="544">
        <v>99.04</v>
      </c>
      <c r="AC26" s="1341">
        <v>1190</v>
      </c>
      <c r="AD26" s="126">
        <v>3</v>
      </c>
      <c r="AE26" s="126">
        <v>4</v>
      </c>
      <c r="AF26" s="127">
        <v>4</v>
      </c>
      <c r="AG26" s="126">
        <v>3</v>
      </c>
      <c r="AH26" s="126">
        <v>4</v>
      </c>
      <c r="AI26" s="129">
        <v>4</v>
      </c>
      <c r="AJ26" s="261" t="s">
        <v>2648</v>
      </c>
      <c r="AK26" s="261" t="s">
        <v>2648</v>
      </c>
      <c r="AL26" s="261" t="s">
        <v>2648</v>
      </c>
      <c r="AM26" s="263"/>
    </row>
    <row r="27" spans="1:39" s="92" customFormat="1" ht="13.5" customHeight="1">
      <c r="A27" s="548" t="s">
        <v>1603</v>
      </c>
      <c r="B27" s="522">
        <v>103</v>
      </c>
      <c r="C27" s="520">
        <v>307</v>
      </c>
      <c r="D27" s="520">
        <v>306</v>
      </c>
      <c r="E27" s="520">
        <v>14</v>
      </c>
      <c r="F27" s="520">
        <v>14</v>
      </c>
      <c r="G27" s="514">
        <v>27</v>
      </c>
      <c r="H27" s="514">
        <v>131</v>
      </c>
      <c r="I27" s="520">
        <v>279</v>
      </c>
      <c r="J27" s="520">
        <v>225</v>
      </c>
      <c r="K27" s="520" t="s">
        <v>2698</v>
      </c>
      <c r="L27" s="520">
        <v>124</v>
      </c>
      <c r="M27" s="514">
        <v>204</v>
      </c>
      <c r="N27" s="518">
        <v>1.76</v>
      </c>
      <c r="O27" s="518">
        <v>17.15</v>
      </c>
      <c r="P27" s="549" t="s">
        <v>2560</v>
      </c>
      <c r="Q27" s="522">
        <v>103</v>
      </c>
      <c r="R27" s="520">
        <v>22050</v>
      </c>
      <c r="S27" s="520">
        <v>1437</v>
      </c>
      <c r="T27" s="520">
        <v>1611</v>
      </c>
      <c r="U27" s="518">
        <v>12.97</v>
      </c>
      <c r="V27" s="514">
        <v>54.84</v>
      </c>
      <c r="W27" s="520">
        <v>6704</v>
      </c>
      <c r="X27" s="520">
        <v>438.2</v>
      </c>
      <c r="Y27" s="520">
        <v>677.3</v>
      </c>
      <c r="Z27" s="513">
        <v>7.15</v>
      </c>
      <c r="AA27" s="518">
        <v>73.6</v>
      </c>
      <c r="AB27" s="544">
        <v>142.3</v>
      </c>
      <c r="AC27" s="1341">
        <v>1435</v>
      </c>
      <c r="AD27" s="126">
        <v>2</v>
      </c>
      <c r="AE27" s="126">
        <v>3</v>
      </c>
      <c r="AF27" s="127">
        <v>4</v>
      </c>
      <c r="AG27" s="126">
        <v>2</v>
      </c>
      <c r="AH27" s="126">
        <v>3</v>
      </c>
      <c r="AI27" s="129">
        <v>4</v>
      </c>
      <c r="AJ27" s="261" t="s">
        <v>2648</v>
      </c>
      <c r="AK27" s="261" t="s">
        <v>1013</v>
      </c>
      <c r="AL27" s="261" t="s">
        <v>1013</v>
      </c>
      <c r="AM27" s="263"/>
    </row>
    <row r="28" spans="1:39" s="92" customFormat="1" ht="13.5" customHeight="1">
      <c r="A28" s="548" t="s">
        <v>1604</v>
      </c>
      <c r="B28" s="522">
        <v>117</v>
      </c>
      <c r="C28" s="520">
        <v>311</v>
      </c>
      <c r="D28" s="520">
        <v>308</v>
      </c>
      <c r="E28" s="520">
        <v>16</v>
      </c>
      <c r="F28" s="520">
        <v>16</v>
      </c>
      <c r="G28" s="514">
        <v>27</v>
      </c>
      <c r="H28" s="516">
        <v>150</v>
      </c>
      <c r="I28" s="520">
        <v>279</v>
      </c>
      <c r="J28" s="520">
        <v>225</v>
      </c>
      <c r="K28" s="520" t="s">
        <v>2698</v>
      </c>
      <c r="L28" s="520">
        <v>126</v>
      </c>
      <c r="M28" s="514">
        <v>206</v>
      </c>
      <c r="N28" s="518">
        <v>1.78</v>
      </c>
      <c r="O28" s="518">
        <v>15.13</v>
      </c>
      <c r="P28" s="549" t="s">
        <v>2561</v>
      </c>
      <c r="Q28" s="522">
        <v>117</v>
      </c>
      <c r="R28" s="520">
        <v>25480</v>
      </c>
      <c r="S28" s="520">
        <v>1638</v>
      </c>
      <c r="T28" s="520">
        <v>1849</v>
      </c>
      <c r="U28" s="518">
        <v>13.06</v>
      </c>
      <c r="V28" s="513">
        <v>62.1</v>
      </c>
      <c r="W28" s="520">
        <v>7815</v>
      </c>
      <c r="X28" s="520">
        <v>507.5</v>
      </c>
      <c r="Y28" s="520">
        <v>785.5</v>
      </c>
      <c r="Z28" s="513">
        <v>7.23</v>
      </c>
      <c r="AA28" s="518">
        <v>79.6</v>
      </c>
      <c r="AB28" s="544">
        <v>198.5</v>
      </c>
      <c r="AC28" s="1341">
        <v>1695</v>
      </c>
      <c r="AD28" s="126">
        <v>1</v>
      </c>
      <c r="AE28" s="126">
        <v>3</v>
      </c>
      <c r="AF28" s="127">
        <v>3</v>
      </c>
      <c r="AG28" s="126">
        <v>1</v>
      </c>
      <c r="AH28" s="126">
        <v>3</v>
      </c>
      <c r="AI28" s="129">
        <v>3</v>
      </c>
      <c r="AJ28" s="261" t="s">
        <v>2648</v>
      </c>
      <c r="AK28" s="261" t="s">
        <v>1013</v>
      </c>
      <c r="AL28" s="261" t="s">
        <v>1013</v>
      </c>
      <c r="AM28" s="263"/>
    </row>
    <row r="29" spans="1:39" s="92" customFormat="1" ht="13.5" customHeight="1">
      <c r="A29" s="548" t="s">
        <v>1605</v>
      </c>
      <c r="B29" s="522">
        <v>147</v>
      </c>
      <c r="C29" s="520">
        <v>319</v>
      </c>
      <c r="D29" s="520">
        <v>312</v>
      </c>
      <c r="E29" s="520">
        <v>20</v>
      </c>
      <c r="F29" s="520">
        <v>20</v>
      </c>
      <c r="G29" s="514">
        <v>27</v>
      </c>
      <c r="H29" s="516">
        <v>187</v>
      </c>
      <c r="I29" s="520">
        <v>279</v>
      </c>
      <c r="J29" s="520">
        <v>225</v>
      </c>
      <c r="K29" s="520" t="s">
        <v>2698</v>
      </c>
      <c r="L29" s="520">
        <v>130</v>
      </c>
      <c r="M29" s="514">
        <v>210</v>
      </c>
      <c r="N29" s="518">
        <v>1.8</v>
      </c>
      <c r="O29" s="518">
        <v>12.27</v>
      </c>
      <c r="P29" s="549" t="s">
        <v>1284</v>
      </c>
      <c r="Q29" s="522">
        <v>147</v>
      </c>
      <c r="R29" s="520">
        <v>32670</v>
      </c>
      <c r="S29" s="520">
        <v>2048</v>
      </c>
      <c r="T29" s="520">
        <v>2338</v>
      </c>
      <c r="U29" s="518">
        <v>13.22</v>
      </c>
      <c r="V29" s="514">
        <v>76.86</v>
      </c>
      <c r="W29" s="520">
        <v>10160</v>
      </c>
      <c r="X29" s="520">
        <v>651.3</v>
      </c>
      <c r="Y29" s="520">
        <v>1011</v>
      </c>
      <c r="Z29" s="513">
        <v>7.37</v>
      </c>
      <c r="AA29" s="518">
        <v>91.6</v>
      </c>
      <c r="AB29" s="544">
        <v>357.1</v>
      </c>
      <c r="AC29" s="1341">
        <v>2263</v>
      </c>
      <c r="AD29" s="126">
        <v>1</v>
      </c>
      <c r="AE29" s="126">
        <v>1</v>
      </c>
      <c r="AF29" s="127">
        <v>2</v>
      </c>
      <c r="AG29" s="126">
        <v>1</v>
      </c>
      <c r="AH29" s="126">
        <v>1</v>
      </c>
      <c r="AI29" s="129">
        <v>2</v>
      </c>
      <c r="AJ29" s="261" t="s">
        <v>2648</v>
      </c>
      <c r="AK29" s="261" t="s">
        <v>1013</v>
      </c>
      <c r="AL29" s="261" t="s">
        <v>1013</v>
      </c>
      <c r="AM29" s="263"/>
    </row>
    <row r="30" spans="1:39" s="92" customFormat="1" ht="13.5" customHeight="1">
      <c r="A30" s="548" t="s">
        <v>1606</v>
      </c>
      <c r="B30" s="522">
        <v>184</v>
      </c>
      <c r="C30" s="520">
        <v>329</v>
      </c>
      <c r="D30" s="520">
        <v>317</v>
      </c>
      <c r="E30" s="520">
        <v>25</v>
      </c>
      <c r="F30" s="520">
        <v>25</v>
      </c>
      <c r="G30" s="514">
        <v>27</v>
      </c>
      <c r="H30" s="516">
        <v>235</v>
      </c>
      <c r="I30" s="520">
        <v>279</v>
      </c>
      <c r="J30" s="520">
        <v>225</v>
      </c>
      <c r="K30" s="520" t="s">
        <v>2698</v>
      </c>
      <c r="L30" s="520">
        <v>136</v>
      </c>
      <c r="M30" s="514">
        <v>216</v>
      </c>
      <c r="N30" s="518">
        <v>1.83</v>
      </c>
      <c r="O30" s="518">
        <v>9.94</v>
      </c>
      <c r="P30" s="549" t="s">
        <v>1285</v>
      </c>
      <c r="Q30" s="522">
        <v>184</v>
      </c>
      <c r="R30" s="520">
        <v>42340</v>
      </c>
      <c r="S30" s="520">
        <v>2574</v>
      </c>
      <c r="T30" s="520">
        <v>2979</v>
      </c>
      <c r="U30" s="518">
        <v>13.44</v>
      </c>
      <c r="V30" s="514">
        <v>95.76</v>
      </c>
      <c r="W30" s="520">
        <v>13330</v>
      </c>
      <c r="X30" s="520">
        <v>841.2</v>
      </c>
      <c r="Y30" s="520">
        <v>1311</v>
      </c>
      <c r="Z30" s="513">
        <v>7.54</v>
      </c>
      <c r="AA30" s="520">
        <v>106.6</v>
      </c>
      <c r="AB30" s="547">
        <v>662</v>
      </c>
      <c r="AC30" s="1341">
        <v>3067</v>
      </c>
      <c r="AD30" s="126">
        <v>1</v>
      </c>
      <c r="AE30" s="126">
        <v>1</v>
      </c>
      <c r="AF30" s="127">
        <v>1</v>
      </c>
      <c r="AG30" s="126">
        <v>1</v>
      </c>
      <c r="AH30" s="126">
        <v>1</v>
      </c>
      <c r="AI30" s="129">
        <v>1</v>
      </c>
      <c r="AJ30" s="261" t="s">
        <v>2648</v>
      </c>
      <c r="AK30" s="261" t="s">
        <v>1013</v>
      </c>
      <c r="AL30" s="261" t="s">
        <v>1013</v>
      </c>
      <c r="AM30" s="263"/>
    </row>
    <row r="31" spans="1:39" s="92" customFormat="1" ht="13.5" customHeight="1">
      <c r="A31" s="548" t="s">
        <v>1607</v>
      </c>
      <c r="B31" s="522">
        <v>84.3</v>
      </c>
      <c r="C31" s="520">
        <v>340</v>
      </c>
      <c r="D31" s="520">
        <v>367</v>
      </c>
      <c r="E31" s="520">
        <v>10</v>
      </c>
      <c r="F31" s="520">
        <v>10</v>
      </c>
      <c r="G31" s="514">
        <v>15.2</v>
      </c>
      <c r="H31" s="516">
        <v>107</v>
      </c>
      <c r="I31" s="520">
        <v>320</v>
      </c>
      <c r="J31" s="520">
        <v>289.6</v>
      </c>
      <c r="K31" s="520" t="s">
        <v>2698</v>
      </c>
      <c r="L31" s="520">
        <v>98</v>
      </c>
      <c r="M31" s="514">
        <v>262</v>
      </c>
      <c r="N31" s="518">
        <v>2.1</v>
      </c>
      <c r="O31" s="518">
        <v>24.93</v>
      </c>
      <c r="P31" s="549" t="s">
        <v>1286</v>
      </c>
      <c r="Q31" s="522">
        <v>84.3</v>
      </c>
      <c r="R31" s="520">
        <v>23210</v>
      </c>
      <c r="S31" s="520">
        <v>1365</v>
      </c>
      <c r="T31" s="520">
        <v>1498</v>
      </c>
      <c r="U31" s="518">
        <v>14.7</v>
      </c>
      <c r="V31" s="514">
        <v>38.02</v>
      </c>
      <c r="W31" s="520">
        <v>8243</v>
      </c>
      <c r="X31" s="520">
        <v>449.2</v>
      </c>
      <c r="Y31" s="520">
        <v>683.1</v>
      </c>
      <c r="Z31" s="513">
        <v>8.76</v>
      </c>
      <c r="AA31" s="520">
        <v>47.81</v>
      </c>
      <c r="AB31" s="544">
        <v>44.41</v>
      </c>
      <c r="AC31" s="1341">
        <v>2243</v>
      </c>
      <c r="AD31" s="126" t="s">
        <v>286</v>
      </c>
      <c r="AE31" s="126" t="s">
        <v>286</v>
      </c>
      <c r="AF31" s="127" t="s">
        <v>286</v>
      </c>
      <c r="AG31" s="126" t="s">
        <v>286</v>
      </c>
      <c r="AH31" s="126" t="s">
        <v>286</v>
      </c>
      <c r="AI31" s="129" t="s">
        <v>286</v>
      </c>
      <c r="AJ31" s="261" t="s">
        <v>2648</v>
      </c>
      <c r="AK31" s="261" t="s">
        <v>2648</v>
      </c>
      <c r="AL31" s="261" t="s">
        <v>2648</v>
      </c>
      <c r="AM31" s="263"/>
    </row>
    <row r="32" spans="1:39" s="92" customFormat="1" ht="13.5" customHeight="1">
      <c r="A32" s="548" t="s">
        <v>1608</v>
      </c>
      <c r="B32" s="522">
        <v>109</v>
      </c>
      <c r="C32" s="520">
        <v>346.4</v>
      </c>
      <c r="D32" s="520">
        <v>371</v>
      </c>
      <c r="E32" s="520">
        <v>12.8</v>
      </c>
      <c r="F32" s="520">
        <v>12.9</v>
      </c>
      <c r="G32" s="514">
        <v>15.2</v>
      </c>
      <c r="H32" s="516">
        <v>139</v>
      </c>
      <c r="I32" s="520">
        <v>320.6</v>
      </c>
      <c r="J32" s="520">
        <v>290.2</v>
      </c>
      <c r="K32" s="520" t="s">
        <v>2698</v>
      </c>
      <c r="L32" s="520">
        <v>102</v>
      </c>
      <c r="M32" s="514">
        <v>266</v>
      </c>
      <c r="N32" s="518">
        <v>2.13</v>
      </c>
      <c r="O32" s="518">
        <v>19.51</v>
      </c>
      <c r="P32" s="549" t="s">
        <v>1287</v>
      </c>
      <c r="Q32" s="522">
        <v>109</v>
      </c>
      <c r="R32" s="520">
        <v>30630</v>
      </c>
      <c r="S32" s="520">
        <v>1769</v>
      </c>
      <c r="T32" s="520">
        <v>1956</v>
      </c>
      <c r="U32" s="518">
        <v>14.86</v>
      </c>
      <c r="V32" s="514">
        <v>48.59</v>
      </c>
      <c r="W32" s="520">
        <v>10990</v>
      </c>
      <c r="X32" s="520">
        <v>592.3</v>
      </c>
      <c r="Y32" s="520">
        <v>902.9</v>
      </c>
      <c r="Z32" s="513">
        <v>8.9</v>
      </c>
      <c r="AA32" s="520">
        <v>56.41</v>
      </c>
      <c r="AB32" s="544">
        <v>90.73</v>
      </c>
      <c r="AC32" s="1341">
        <v>3053</v>
      </c>
      <c r="AD32" s="126" t="s">
        <v>287</v>
      </c>
      <c r="AE32" s="126" t="s">
        <v>286</v>
      </c>
      <c r="AF32" s="127" t="s">
        <v>286</v>
      </c>
      <c r="AG32" s="126" t="s">
        <v>287</v>
      </c>
      <c r="AH32" s="126" t="s">
        <v>286</v>
      </c>
      <c r="AI32" s="129" t="s">
        <v>286</v>
      </c>
      <c r="AJ32" s="261" t="s">
        <v>2648</v>
      </c>
      <c r="AK32" s="261" t="s">
        <v>2648</v>
      </c>
      <c r="AL32" s="261" t="s">
        <v>2648</v>
      </c>
      <c r="AM32" s="263"/>
    </row>
    <row r="33" spans="1:39" s="92" customFormat="1" ht="13.5" customHeight="1">
      <c r="A33" s="548" t="s">
        <v>1609</v>
      </c>
      <c r="B33" s="522">
        <v>133</v>
      </c>
      <c r="C33" s="520">
        <v>352</v>
      </c>
      <c r="D33" s="520">
        <v>373.8</v>
      </c>
      <c r="E33" s="520">
        <v>15.6</v>
      </c>
      <c r="F33" s="520">
        <v>15.7</v>
      </c>
      <c r="G33" s="514">
        <v>15.2</v>
      </c>
      <c r="H33" s="516">
        <v>169</v>
      </c>
      <c r="I33" s="520">
        <v>320.6</v>
      </c>
      <c r="J33" s="520">
        <v>290.2</v>
      </c>
      <c r="K33" s="520" t="s">
        <v>2698</v>
      </c>
      <c r="L33" s="520">
        <v>104</v>
      </c>
      <c r="M33" s="514">
        <v>268</v>
      </c>
      <c r="N33" s="518">
        <v>2.14</v>
      </c>
      <c r="O33" s="518">
        <v>16.11</v>
      </c>
      <c r="P33" s="549" t="s">
        <v>1288</v>
      </c>
      <c r="Q33" s="522">
        <v>133</v>
      </c>
      <c r="R33" s="520">
        <v>37980</v>
      </c>
      <c r="S33" s="520">
        <v>2158</v>
      </c>
      <c r="T33" s="520">
        <v>2406</v>
      </c>
      <c r="U33" s="518">
        <v>14.98</v>
      </c>
      <c r="V33" s="514">
        <v>59.22</v>
      </c>
      <c r="W33" s="520">
        <v>13680</v>
      </c>
      <c r="X33" s="520">
        <v>731.9</v>
      </c>
      <c r="Y33" s="520">
        <v>1119</v>
      </c>
      <c r="Z33" s="513">
        <v>8.99</v>
      </c>
      <c r="AA33" s="520">
        <v>64.81</v>
      </c>
      <c r="AB33" s="544">
        <v>160.7</v>
      </c>
      <c r="AC33" s="1341">
        <v>3864</v>
      </c>
      <c r="AD33" s="126">
        <v>3</v>
      </c>
      <c r="AE33" s="126">
        <v>3</v>
      </c>
      <c r="AF33" s="127">
        <v>4</v>
      </c>
      <c r="AG33" s="126">
        <v>3</v>
      </c>
      <c r="AH33" s="126">
        <v>3</v>
      </c>
      <c r="AI33" s="129">
        <v>4</v>
      </c>
      <c r="AJ33" s="261" t="s">
        <v>2648</v>
      </c>
      <c r="AK33" s="261" t="s">
        <v>1013</v>
      </c>
      <c r="AL33" s="261" t="s">
        <v>1013</v>
      </c>
      <c r="AM33" s="263"/>
    </row>
    <row r="34" spans="1:39" s="92" customFormat="1" ht="13.5" customHeight="1">
      <c r="A34" s="548" t="s">
        <v>1610</v>
      </c>
      <c r="B34" s="522">
        <v>152</v>
      </c>
      <c r="C34" s="520">
        <v>356.4</v>
      </c>
      <c r="D34" s="520">
        <v>376</v>
      </c>
      <c r="E34" s="520">
        <v>17.8</v>
      </c>
      <c r="F34" s="520">
        <v>17.9</v>
      </c>
      <c r="G34" s="514">
        <v>15.2</v>
      </c>
      <c r="H34" s="516">
        <v>194</v>
      </c>
      <c r="I34" s="520">
        <v>320.6</v>
      </c>
      <c r="J34" s="520">
        <v>290.2</v>
      </c>
      <c r="K34" s="520" t="s">
        <v>2698</v>
      </c>
      <c r="L34" s="520">
        <v>106</v>
      </c>
      <c r="M34" s="514">
        <v>270</v>
      </c>
      <c r="N34" s="518">
        <v>2.16</v>
      </c>
      <c r="O34" s="518">
        <v>14.18</v>
      </c>
      <c r="P34" s="549" t="s">
        <v>1289</v>
      </c>
      <c r="Q34" s="522">
        <v>152</v>
      </c>
      <c r="R34" s="520">
        <v>43970</v>
      </c>
      <c r="S34" s="520">
        <v>2468</v>
      </c>
      <c r="T34" s="520">
        <v>2767</v>
      </c>
      <c r="U34" s="518">
        <v>15.07</v>
      </c>
      <c r="V34" s="514">
        <v>67.68</v>
      </c>
      <c r="W34" s="520">
        <v>15880</v>
      </c>
      <c r="X34" s="520">
        <v>844.5</v>
      </c>
      <c r="Y34" s="520">
        <v>1293</v>
      </c>
      <c r="Z34" s="513">
        <v>9.05</v>
      </c>
      <c r="AA34" s="520">
        <v>71.41</v>
      </c>
      <c r="AB34" s="544">
        <v>236.4</v>
      </c>
      <c r="AC34" s="1341">
        <v>4543</v>
      </c>
      <c r="AD34" s="126">
        <v>2</v>
      </c>
      <c r="AE34" s="126">
        <v>3</v>
      </c>
      <c r="AF34" s="127">
        <v>3</v>
      </c>
      <c r="AG34" s="126">
        <v>2</v>
      </c>
      <c r="AH34" s="126">
        <v>3</v>
      </c>
      <c r="AI34" s="129">
        <v>3</v>
      </c>
      <c r="AJ34" s="261" t="s">
        <v>2648</v>
      </c>
      <c r="AK34" s="261" t="s">
        <v>1013</v>
      </c>
      <c r="AL34" s="261" t="s">
        <v>1013</v>
      </c>
      <c r="AM34" s="263"/>
    </row>
    <row r="35" spans="1:39" s="92" customFormat="1" ht="13.5" customHeight="1">
      <c r="A35" s="548" t="s">
        <v>1611</v>
      </c>
      <c r="B35" s="522">
        <v>174</v>
      </c>
      <c r="C35" s="520">
        <v>361.4</v>
      </c>
      <c r="D35" s="520">
        <v>378.5</v>
      </c>
      <c r="E35" s="520">
        <v>20.3</v>
      </c>
      <c r="F35" s="520">
        <v>20.4</v>
      </c>
      <c r="G35" s="514">
        <v>15.2</v>
      </c>
      <c r="H35" s="516">
        <v>222</v>
      </c>
      <c r="I35" s="520">
        <v>320.6</v>
      </c>
      <c r="J35" s="520">
        <v>290.2</v>
      </c>
      <c r="K35" s="520" t="s">
        <v>2698</v>
      </c>
      <c r="L35" s="520">
        <v>110</v>
      </c>
      <c r="M35" s="514">
        <v>272</v>
      </c>
      <c r="N35" s="518">
        <v>2.17</v>
      </c>
      <c r="O35" s="518">
        <v>12.48</v>
      </c>
      <c r="P35" s="549" t="s">
        <v>1290</v>
      </c>
      <c r="Q35" s="522">
        <v>174</v>
      </c>
      <c r="R35" s="520">
        <v>51010</v>
      </c>
      <c r="S35" s="520">
        <v>2823</v>
      </c>
      <c r="T35" s="520">
        <v>3186</v>
      </c>
      <c r="U35" s="518">
        <v>15.18</v>
      </c>
      <c r="V35" s="514">
        <v>77.41</v>
      </c>
      <c r="W35" s="520">
        <v>18460</v>
      </c>
      <c r="X35" s="520">
        <v>975.6</v>
      </c>
      <c r="Y35" s="520">
        <v>1497</v>
      </c>
      <c r="Z35" s="513">
        <v>9.13</v>
      </c>
      <c r="AA35" s="520">
        <v>78.91</v>
      </c>
      <c r="AB35" s="544">
        <v>348.5</v>
      </c>
      <c r="AC35" s="1341">
        <v>5360</v>
      </c>
      <c r="AD35" s="126">
        <v>1</v>
      </c>
      <c r="AE35" s="126">
        <v>3</v>
      </c>
      <c r="AF35" s="127">
        <v>3</v>
      </c>
      <c r="AG35" s="126">
        <v>1</v>
      </c>
      <c r="AH35" s="126">
        <v>3</v>
      </c>
      <c r="AI35" s="129">
        <v>3</v>
      </c>
      <c r="AJ35" s="261" t="s">
        <v>2648</v>
      </c>
      <c r="AK35" s="261" t="s">
        <v>1013</v>
      </c>
      <c r="AL35" s="261" t="s">
        <v>1013</v>
      </c>
      <c r="AM35" s="263"/>
    </row>
    <row r="36" spans="1:39" s="92" customFormat="1" ht="13.5" customHeight="1">
      <c r="A36" s="548" t="s">
        <v>1612</v>
      </c>
      <c r="B36" s="522">
        <v>180</v>
      </c>
      <c r="C36" s="520">
        <v>362.9</v>
      </c>
      <c r="D36" s="520">
        <v>378.8</v>
      </c>
      <c r="E36" s="520">
        <v>21.1</v>
      </c>
      <c r="F36" s="520">
        <v>21.1</v>
      </c>
      <c r="G36" s="514">
        <v>15.2</v>
      </c>
      <c r="H36" s="516">
        <v>230</v>
      </c>
      <c r="I36" s="520">
        <v>320.7</v>
      </c>
      <c r="J36" s="520">
        <v>290.3</v>
      </c>
      <c r="K36" s="520" t="s">
        <v>2698</v>
      </c>
      <c r="L36" s="520">
        <v>110</v>
      </c>
      <c r="M36" s="514">
        <v>272</v>
      </c>
      <c r="N36" s="518">
        <v>2.17</v>
      </c>
      <c r="O36" s="518">
        <v>12.06</v>
      </c>
      <c r="P36" s="549" t="s">
        <v>1291</v>
      </c>
      <c r="Q36" s="522">
        <v>180</v>
      </c>
      <c r="R36" s="520">
        <v>53040</v>
      </c>
      <c r="S36" s="520">
        <v>2923</v>
      </c>
      <c r="T36" s="520">
        <v>3306</v>
      </c>
      <c r="U36" s="518">
        <v>15.2</v>
      </c>
      <c r="V36" s="514">
        <v>80.52</v>
      </c>
      <c r="W36" s="520">
        <v>19140</v>
      </c>
      <c r="X36" s="520">
        <v>1011</v>
      </c>
      <c r="Y36" s="520">
        <v>1552</v>
      </c>
      <c r="Z36" s="513">
        <v>9.13</v>
      </c>
      <c r="AA36" s="520">
        <v>81.11</v>
      </c>
      <c r="AB36" s="544">
        <v>387.2</v>
      </c>
      <c r="AC36" s="1341">
        <v>5583</v>
      </c>
      <c r="AD36" s="126">
        <v>1</v>
      </c>
      <c r="AE36" s="126">
        <v>3</v>
      </c>
      <c r="AF36" s="127">
        <v>3</v>
      </c>
      <c r="AG36" s="126">
        <v>1</v>
      </c>
      <c r="AH36" s="126">
        <v>3</v>
      </c>
      <c r="AI36" s="129">
        <v>3</v>
      </c>
      <c r="AJ36" s="261" t="s">
        <v>2648</v>
      </c>
      <c r="AK36" s="261" t="s">
        <v>1013</v>
      </c>
      <c r="AL36" s="261" t="s">
        <v>1013</v>
      </c>
      <c r="AM36" s="263"/>
    </row>
    <row r="37" spans="1:39" s="92" customFormat="1" ht="13.5" customHeight="1">
      <c r="A37" s="548" t="s">
        <v>1613</v>
      </c>
      <c r="B37" s="522">
        <v>122</v>
      </c>
      <c r="C37" s="520">
        <v>348</v>
      </c>
      <c r="D37" s="520">
        <v>390</v>
      </c>
      <c r="E37" s="520">
        <v>14</v>
      </c>
      <c r="F37" s="520">
        <v>14</v>
      </c>
      <c r="G37" s="514">
        <v>15</v>
      </c>
      <c r="H37" s="516">
        <v>156</v>
      </c>
      <c r="I37" s="520">
        <v>320</v>
      </c>
      <c r="J37" s="520">
        <v>290</v>
      </c>
      <c r="K37" s="520" t="s">
        <v>2698</v>
      </c>
      <c r="L37" s="520">
        <v>102</v>
      </c>
      <c r="M37" s="514">
        <v>284</v>
      </c>
      <c r="N37" s="518">
        <v>2.2</v>
      </c>
      <c r="O37" s="518">
        <v>17.99</v>
      </c>
      <c r="P37" s="549" t="s">
        <v>949</v>
      </c>
      <c r="Q37" s="522">
        <v>122</v>
      </c>
      <c r="R37" s="520">
        <v>34770</v>
      </c>
      <c r="S37" s="520">
        <v>1998</v>
      </c>
      <c r="T37" s="520">
        <v>2212</v>
      </c>
      <c r="U37" s="518">
        <v>14.93</v>
      </c>
      <c r="V37" s="514">
        <v>52.89</v>
      </c>
      <c r="W37" s="520">
        <v>13850</v>
      </c>
      <c r="X37" s="520">
        <v>710.3</v>
      </c>
      <c r="Y37" s="520">
        <v>1082</v>
      </c>
      <c r="Z37" s="513">
        <v>9.42</v>
      </c>
      <c r="AA37" s="520">
        <v>59.57</v>
      </c>
      <c r="AB37" s="544">
        <v>118.7</v>
      </c>
      <c r="AC37" s="1341">
        <v>3860</v>
      </c>
      <c r="AD37" s="126">
        <v>3</v>
      </c>
      <c r="AE37" s="126">
        <v>4</v>
      </c>
      <c r="AF37" s="127">
        <v>4</v>
      </c>
      <c r="AG37" s="126">
        <v>3</v>
      </c>
      <c r="AH37" s="126">
        <v>4</v>
      </c>
      <c r="AI37" s="129">
        <v>4</v>
      </c>
      <c r="AJ37" s="261" t="s">
        <v>2648</v>
      </c>
      <c r="AK37" s="261" t="s">
        <v>2648</v>
      </c>
      <c r="AL37" s="261" t="s">
        <v>2648</v>
      </c>
      <c r="AM37" s="263"/>
    </row>
    <row r="38" spans="1:39" s="92" customFormat="1" ht="13.5" customHeight="1">
      <c r="A38" s="548" t="s">
        <v>1614</v>
      </c>
      <c r="B38" s="522">
        <v>140</v>
      </c>
      <c r="C38" s="520">
        <v>352</v>
      </c>
      <c r="D38" s="520">
        <v>392</v>
      </c>
      <c r="E38" s="520">
        <v>16</v>
      </c>
      <c r="F38" s="520">
        <v>16</v>
      </c>
      <c r="G38" s="514">
        <v>15</v>
      </c>
      <c r="H38" s="516">
        <v>179</v>
      </c>
      <c r="I38" s="520">
        <v>320</v>
      </c>
      <c r="J38" s="520">
        <v>290</v>
      </c>
      <c r="K38" s="520" t="s">
        <v>2698</v>
      </c>
      <c r="L38" s="520">
        <v>104</v>
      </c>
      <c r="M38" s="514">
        <v>286</v>
      </c>
      <c r="N38" s="518">
        <v>2.21</v>
      </c>
      <c r="O38" s="518">
        <v>15.8</v>
      </c>
      <c r="P38" s="549" t="s">
        <v>950</v>
      </c>
      <c r="Q38" s="522">
        <v>140</v>
      </c>
      <c r="R38" s="520">
        <v>40270</v>
      </c>
      <c r="S38" s="520">
        <v>2288</v>
      </c>
      <c r="T38" s="520">
        <v>2547</v>
      </c>
      <c r="U38" s="518">
        <v>15.02</v>
      </c>
      <c r="V38" s="514">
        <v>60.49</v>
      </c>
      <c r="W38" s="520">
        <v>16080</v>
      </c>
      <c r="X38" s="520">
        <v>820.2</v>
      </c>
      <c r="Y38" s="520">
        <v>1252</v>
      </c>
      <c r="Z38" s="513">
        <v>9.49</v>
      </c>
      <c r="AA38" s="520">
        <v>65.57</v>
      </c>
      <c r="AB38" s="544">
        <v>175.3</v>
      </c>
      <c r="AC38" s="1341">
        <v>4534</v>
      </c>
      <c r="AD38" s="126">
        <v>3</v>
      </c>
      <c r="AE38" s="126">
        <v>4</v>
      </c>
      <c r="AF38" s="127">
        <v>4</v>
      </c>
      <c r="AG38" s="126">
        <v>3</v>
      </c>
      <c r="AH38" s="126">
        <v>4</v>
      </c>
      <c r="AI38" s="129">
        <v>4</v>
      </c>
      <c r="AJ38" s="261" t="s">
        <v>2648</v>
      </c>
      <c r="AK38" s="261" t="s">
        <v>1013</v>
      </c>
      <c r="AL38" s="261" t="s">
        <v>1013</v>
      </c>
      <c r="AM38" s="263"/>
    </row>
    <row r="39" spans="1:39" s="92" customFormat="1" ht="13.5" customHeight="1">
      <c r="A39" s="548" t="s">
        <v>1615</v>
      </c>
      <c r="B39" s="522">
        <v>158</v>
      </c>
      <c r="C39" s="520">
        <v>356</v>
      </c>
      <c r="D39" s="520">
        <v>394</v>
      </c>
      <c r="E39" s="520">
        <v>18</v>
      </c>
      <c r="F39" s="520">
        <v>18</v>
      </c>
      <c r="G39" s="514">
        <v>15</v>
      </c>
      <c r="H39" s="516">
        <v>201</v>
      </c>
      <c r="I39" s="520">
        <v>320</v>
      </c>
      <c r="J39" s="520">
        <v>290</v>
      </c>
      <c r="K39" s="520" t="s">
        <v>2698</v>
      </c>
      <c r="L39" s="520">
        <v>106</v>
      </c>
      <c r="M39" s="514">
        <v>288</v>
      </c>
      <c r="N39" s="518">
        <v>2.23</v>
      </c>
      <c r="O39" s="518">
        <v>14.08</v>
      </c>
      <c r="P39" s="549" t="s">
        <v>951</v>
      </c>
      <c r="Q39" s="522">
        <v>158</v>
      </c>
      <c r="R39" s="520">
        <v>45940</v>
      </c>
      <c r="S39" s="520">
        <v>2581</v>
      </c>
      <c r="T39" s="520">
        <v>2888</v>
      </c>
      <c r="U39" s="518">
        <v>15.1</v>
      </c>
      <c r="V39" s="514">
        <v>68.17</v>
      </c>
      <c r="W39" s="520">
        <v>18370</v>
      </c>
      <c r="X39" s="520">
        <v>932.4</v>
      </c>
      <c r="Y39" s="520">
        <v>1425</v>
      </c>
      <c r="Z39" s="513">
        <v>9.55</v>
      </c>
      <c r="AA39" s="520">
        <v>71.57</v>
      </c>
      <c r="AB39" s="547">
        <v>248</v>
      </c>
      <c r="AC39" s="1341">
        <v>5241</v>
      </c>
      <c r="AD39" s="126">
        <v>2</v>
      </c>
      <c r="AE39" s="126">
        <v>3</v>
      </c>
      <c r="AF39" s="127">
        <v>4</v>
      </c>
      <c r="AG39" s="126">
        <v>2</v>
      </c>
      <c r="AH39" s="126">
        <v>3</v>
      </c>
      <c r="AI39" s="129">
        <v>4</v>
      </c>
      <c r="AJ39" s="261" t="s">
        <v>2648</v>
      </c>
      <c r="AK39" s="261" t="s">
        <v>1013</v>
      </c>
      <c r="AL39" s="261" t="s">
        <v>1013</v>
      </c>
      <c r="AM39" s="263"/>
    </row>
    <row r="40" spans="1:39" s="92" customFormat="1" ht="13.5" customHeight="1">
      <c r="A40" s="548" t="s">
        <v>1616</v>
      </c>
      <c r="B40" s="522">
        <v>176</v>
      </c>
      <c r="C40" s="520">
        <v>360</v>
      </c>
      <c r="D40" s="520">
        <v>396</v>
      </c>
      <c r="E40" s="520">
        <v>20</v>
      </c>
      <c r="F40" s="520">
        <v>20</v>
      </c>
      <c r="G40" s="514">
        <v>15</v>
      </c>
      <c r="H40" s="516">
        <v>224</v>
      </c>
      <c r="I40" s="520">
        <v>320</v>
      </c>
      <c r="J40" s="520">
        <v>290</v>
      </c>
      <c r="K40" s="520" t="s">
        <v>2698</v>
      </c>
      <c r="L40" s="520">
        <v>108</v>
      </c>
      <c r="M40" s="514">
        <v>290</v>
      </c>
      <c r="N40" s="518">
        <v>2.24</v>
      </c>
      <c r="O40" s="518">
        <v>12.71</v>
      </c>
      <c r="P40" s="549" t="s">
        <v>952</v>
      </c>
      <c r="Q40" s="522">
        <v>176</v>
      </c>
      <c r="R40" s="520">
        <v>51770</v>
      </c>
      <c r="S40" s="520">
        <v>2876</v>
      </c>
      <c r="T40" s="520">
        <v>3235</v>
      </c>
      <c r="U40" s="518">
        <v>15.19</v>
      </c>
      <c r="V40" s="514">
        <v>75.93</v>
      </c>
      <c r="W40" s="520">
        <v>20720</v>
      </c>
      <c r="X40" s="520">
        <v>1047</v>
      </c>
      <c r="Y40" s="520">
        <v>1603</v>
      </c>
      <c r="Z40" s="513">
        <v>9.61</v>
      </c>
      <c r="AA40" s="520">
        <v>77.57</v>
      </c>
      <c r="AB40" s="544">
        <v>338.9</v>
      </c>
      <c r="AC40" s="1341">
        <v>5982</v>
      </c>
      <c r="AD40" s="126">
        <v>1</v>
      </c>
      <c r="AE40" s="126">
        <v>3</v>
      </c>
      <c r="AF40" s="127">
        <v>3</v>
      </c>
      <c r="AG40" s="126">
        <v>1</v>
      </c>
      <c r="AH40" s="126">
        <v>3</v>
      </c>
      <c r="AI40" s="129">
        <v>3</v>
      </c>
      <c r="AJ40" s="261" t="s">
        <v>2648</v>
      </c>
      <c r="AK40" s="261" t="s">
        <v>1013</v>
      </c>
      <c r="AL40" s="261" t="s">
        <v>1013</v>
      </c>
      <c r="AM40" s="263"/>
    </row>
    <row r="41" spans="1:38" s="92" customFormat="1" ht="13.5" customHeight="1">
      <c r="A41" s="548" t="s">
        <v>1617</v>
      </c>
      <c r="B41" s="522">
        <v>194</v>
      </c>
      <c r="C41" s="520">
        <v>364</v>
      </c>
      <c r="D41" s="520">
        <v>398</v>
      </c>
      <c r="E41" s="520">
        <v>22</v>
      </c>
      <c r="F41" s="520">
        <v>22</v>
      </c>
      <c r="G41" s="514">
        <v>15</v>
      </c>
      <c r="H41" s="516">
        <v>248</v>
      </c>
      <c r="I41" s="520">
        <v>320</v>
      </c>
      <c r="J41" s="520">
        <v>290</v>
      </c>
      <c r="K41" s="520" t="s">
        <v>2698</v>
      </c>
      <c r="L41" s="520">
        <v>110</v>
      </c>
      <c r="M41" s="514">
        <v>292</v>
      </c>
      <c r="N41" s="518">
        <v>2.25</v>
      </c>
      <c r="O41" s="518">
        <v>11.58</v>
      </c>
      <c r="P41" s="549" t="s">
        <v>953</v>
      </c>
      <c r="Q41" s="522">
        <v>194</v>
      </c>
      <c r="R41" s="520">
        <v>57760</v>
      </c>
      <c r="S41" s="520">
        <v>3174</v>
      </c>
      <c r="T41" s="520">
        <v>3588</v>
      </c>
      <c r="U41" s="518">
        <v>15.28</v>
      </c>
      <c r="V41" s="514">
        <v>83.77</v>
      </c>
      <c r="W41" s="520">
        <v>23150</v>
      </c>
      <c r="X41" s="520">
        <v>1163</v>
      </c>
      <c r="Y41" s="520">
        <v>1784</v>
      </c>
      <c r="Z41" s="513">
        <v>9.67</v>
      </c>
      <c r="AA41" s="520">
        <v>83.57</v>
      </c>
      <c r="AB41" s="520">
        <v>450.2</v>
      </c>
      <c r="AC41" s="524">
        <v>6759</v>
      </c>
      <c r="AD41" s="520">
        <v>1</v>
      </c>
      <c r="AE41" s="520">
        <v>3</v>
      </c>
      <c r="AF41" s="514">
        <v>3</v>
      </c>
      <c r="AG41" s="520">
        <v>1</v>
      </c>
      <c r="AH41" s="520">
        <v>3</v>
      </c>
      <c r="AI41" s="524">
        <v>3</v>
      </c>
      <c r="AJ41" s="541" t="s">
        <v>2648</v>
      </c>
      <c r="AK41" s="541" t="s">
        <v>1013</v>
      </c>
      <c r="AL41" s="541" t="s">
        <v>1013</v>
      </c>
    </row>
    <row r="42" spans="1:38" s="92" customFormat="1" ht="13.5" customHeight="1">
      <c r="A42" s="548" t="s">
        <v>1618</v>
      </c>
      <c r="B42" s="522">
        <v>213</v>
      </c>
      <c r="C42" s="520">
        <v>368</v>
      </c>
      <c r="D42" s="520">
        <v>400</v>
      </c>
      <c r="E42" s="520">
        <v>24</v>
      </c>
      <c r="F42" s="520">
        <v>24</v>
      </c>
      <c r="G42" s="514">
        <v>15</v>
      </c>
      <c r="H42" s="516">
        <v>271</v>
      </c>
      <c r="I42" s="520">
        <v>320</v>
      </c>
      <c r="J42" s="520">
        <v>290</v>
      </c>
      <c r="K42" s="520" t="s">
        <v>2698</v>
      </c>
      <c r="L42" s="520">
        <v>112</v>
      </c>
      <c r="M42" s="514">
        <v>294</v>
      </c>
      <c r="N42" s="518">
        <v>2.26</v>
      </c>
      <c r="O42" s="518">
        <v>10.64</v>
      </c>
      <c r="P42" s="549" t="s">
        <v>954</v>
      </c>
      <c r="Q42" s="522">
        <v>213</v>
      </c>
      <c r="R42" s="520">
        <v>63920</v>
      </c>
      <c r="S42" s="520">
        <v>3474</v>
      </c>
      <c r="T42" s="520">
        <v>3947</v>
      </c>
      <c r="U42" s="518">
        <v>15.37</v>
      </c>
      <c r="V42" s="514">
        <v>91.69</v>
      </c>
      <c r="W42" s="520">
        <v>25640</v>
      </c>
      <c r="X42" s="520">
        <v>1282</v>
      </c>
      <c r="Y42" s="520">
        <v>1969</v>
      </c>
      <c r="Z42" s="513">
        <v>9.73</v>
      </c>
      <c r="AA42" s="520">
        <v>89.57</v>
      </c>
      <c r="AB42" s="544">
        <v>584.2</v>
      </c>
      <c r="AC42" s="545">
        <v>7574</v>
      </c>
      <c r="AD42" s="520">
        <v>1</v>
      </c>
      <c r="AE42" s="520">
        <v>2</v>
      </c>
      <c r="AF42" s="514">
        <v>3</v>
      </c>
      <c r="AG42" s="520">
        <v>1</v>
      </c>
      <c r="AH42" s="520">
        <v>2</v>
      </c>
      <c r="AI42" s="524">
        <v>3</v>
      </c>
      <c r="AJ42" s="541" t="s">
        <v>2648</v>
      </c>
      <c r="AK42" s="541" t="s">
        <v>1013</v>
      </c>
      <c r="AL42" s="541" t="s">
        <v>1013</v>
      </c>
    </row>
    <row r="43" spans="1:38" s="92" customFormat="1" ht="13.5" customHeight="1">
      <c r="A43" s="548" t="s">
        <v>1619</v>
      </c>
      <c r="B43" s="522">
        <v>231</v>
      </c>
      <c r="C43" s="520">
        <v>372</v>
      </c>
      <c r="D43" s="520">
        <v>402</v>
      </c>
      <c r="E43" s="520">
        <v>26</v>
      </c>
      <c r="F43" s="520">
        <v>26</v>
      </c>
      <c r="G43" s="514">
        <v>15</v>
      </c>
      <c r="H43" s="516">
        <v>294</v>
      </c>
      <c r="I43" s="520">
        <v>320</v>
      </c>
      <c r="J43" s="520">
        <v>290</v>
      </c>
      <c r="K43" s="520" t="s">
        <v>2698</v>
      </c>
      <c r="L43" s="520">
        <v>114</v>
      </c>
      <c r="M43" s="514">
        <v>296</v>
      </c>
      <c r="N43" s="518">
        <v>2.27</v>
      </c>
      <c r="O43" s="518">
        <v>9.85</v>
      </c>
      <c r="P43" s="549" t="s">
        <v>955</v>
      </c>
      <c r="Q43" s="522">
        <v>231</v>
      </c>
      <c r="R43" s="520">
        <v>70260</v>
      </c>
      <c r="S43" s="520">
        <v>3777</v>
      </c>
      <c r="T43" s="520">
        <v>4312</v>
      </c>
      <c r="U43" s="518">
        <v>15.45</v>
      </c>
      <c r="V43" s="514">
        <v>99.69</v>
      </c>
      <c r="W43" s="520">
        <v>28200</v>
      </c>
      <c r="X43" s="520">
        <v>1403</v>
      </c>
      <c r="Y43" s="520">
        <v>2158</v>
      </c>
      <c r="Z43" s="513">
        <v>9.79</v>
      </c>
      <c r="AA43" s="520">
        <v>95.57</v>
      </c>
      <c r="AB43" s="544">
        <v>743.1</v>
      </c>
      <c r="AC43" s="545">
        <v>8425</v>
      </c>
      <c r="AD43" s="520">
        <v>1</v>
      </c>
      <c r="AE43" s="520">
        <v>1</v>
      </c>
      <c r="AF43" s="514">
        <v>2</v>
      </c>
      <c r="AG43" s="520">
        <v>1</v>
      </c>
      <c r="AH43" s="520">
        <v>1</v>
      </c>
      <c r="AI43" s="524">
        <v>2</v>
      </c>
      <c r="AJ43" s="541" t="s">
        <v>2648</v>
      </c>
      <c r="AK43" s="541" t="s">
        <v>1013</v>
      </c>
      <c r="AL43" s="541" t="s">
        <v>1013</v>
      </c>
    </row>
    <row r="44" spans="1:35" ht="13.5" customHeight="1">
      <c r="A44" s="486"/>
      <c r="AF44" s="260"/>
      <c r="AG44" s="260"/>
      <c r="AH44" s="260"/>
      <c r="AI44" s="260"/>
    </row>
    <row r="45" spans="1:35" ht="13.5" customHeight="1">
      <c r="A45" s="417"/>
      <c r="B45" s="322"/>
      <c r="AF45" s="260"/>
      <c r="AG45" s="260"/>
      <c r="AH45" s="260"/>
      <c r="AI45" s="260"/>
    </row>
    <row r="46" spans="1:35" ht="13.5" customHeight="1">
      <c r="A46" s="417"/>
      <c r="B46" s="323"/>
      <c r="AF46" s="260"/>
      <c r="AG46" s="260"/>
      <c r="AH46" s="260"/>
      <c r="AI46" s="260"/>
    </row>
    <row r="47" spans="1:2" ht="13.5" customHeight="1">
      <c r="A47" s="417"/>
      <c r="B47" s="323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</sheetData>
  <mergeCells count="17">
    <mergeCell ref="AJ6:AJ10"/>
    <mergeCell ref="AK6:AK10"/>
    <mergeCell ref="AL6:AL10"/>
    <mergeCell ref="C4:G5"/>
    <mergeCell ref="H4:H5"/>
    <mergeCell ref="I4:M5"/>
    <mergeCell ref="AD6:AI6"/>
    <mergeCell ref="N4:O5"/>
    <mergeCell ref="P4:Q5"/>
    <mergeCell ref="R4:AC4"/>
    <mergeCell ref="A1:AC1"/>
    <mergeCell ref="A2:AC2"/>
    <mergeCell ref="A3:AC3"/>
    <mergeCell ref="R5:V5"/>
    <mergeCell ref="W5:Z5"/>
    <mergeCell ref="AA5:AC5"/>
    <mergeCell ref="A4:B5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75"/>
  <headerFooter alignWithMargins="0">
    <oddFooter>&amp;L&amp;"Helvetica,Regular"&amp;8&amp;F
&amp;D&amp;R&amp;"Helvetica,Regular"&amp;8Profilés &amp;A
Page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6"/>
  <sheetViews>
    <sheetView showGridLines="0" zoomScale="75" zoomScaleNormal="75" workbookViewId="0" topLeftCell="A1">
      <selection activeCell="AF5" sqref="AF5"/>
    </sheetView>
  </sheetViews>
  <sheetFormatPr defaultColWidth="9.00390625" defaultRowHeight="12.75"/>
  <cols>
    <col min="1" max="1" width="8.875" style="324" customWidth="1"/>
    <col min="2" max="2" width="5.00390625" style="98" customWidth="1"/>
    <col min="3" max="3" width="3.75390625" style="98" customWidth="1"/>
    <col min="4" max="5" width="3.625" style="98" customWidth="1"/>
    <col min="6" max="7" width="5.25390625" style="98" customWidth="1"/>
    <col min="8" max="8" width="4.875" style="98" customWidth="1"/>
    <col min="9" max="9" width="5.25390625" style="98" customWidth="1"/>
    <col min="10" max="10" width="3.625" style="98" customWidth="1"/>
    <col min="11" max="11" width="3.875" style="98" customWidth="1"/>
    <col min="12" max="12" width="4.875" style="98" customWidth="1"/>
    <col min="13" max="13" width="5.125" style="98" customWidth="1"/>
    <col min="14" max="15" width="5.625" style="98" customWidth="1"/>
    <col min="16" max="16" width="8.875" style="324" customWidth="1"/>
    <col min="17" max="17" width="4.75390625" style="115" customWidth="1"/>
    <col min="18" max="18" width="5.625" style="98" bestFit="1" customWidth="1"/>
    <col min="19" max="19" width="5.25390625" style="98" bestFit="1" customWidth="1"/>
    <col min="20" max="20" width="5.00390625" style="98" customWidth="1"/>
    <col min="21" max="21" width="4.25390625" style="98" customWidth="1"/>
    <col min="22" max="22" width="4.875" style="98" customWidth="1"/>
    <col min="23" max="23" width="5.25390625" style="98" bestFit="1" customWidth="1"/>
    <col min="24" max="24" width="4.625" style="98" customWidth="1"/>
    <col min="25" max="25" width="4.875" style="98" customWidth="1"/>
    <col min="26" max="26" width="4.25390625" style="98" customWidth="1"/>
    <col min="27" max="28" width="4.625" style="98" customWidth="1"/>
    <col min="29" max="29" width="5.75390625" style="98" customWidth="1"/>
    <col min="30" max="30" width="4.00390625" style="98" customWidth="1"/>
    <col min="31" max="31" width="3.75390625" style="98" customWidth="1"/>
    <col min="32" max="35" width="5.00390625" style="98" customWidth="1"/>
    <col min="36" max="38" width="2.75390625" style="98" customWidth="1"/>
    <col min="39" max="39" width="4.625" style="98" customWidth="1"/>
    <col min="40" max="40" width="4.375" style="98" customWidth="1"/>
    <col min="41" max="41" width="2.75390625" style="98" customWidth="1"/>
    <col min="42" max="45" width="4.875" style="98" customWidth="1"/>
    <col min="46" max="46" width="2.75390625" style="98" customWidth="1"/>
    <col min="47" max="48" width="4.875" style="98" customWidth="1"/>
    <col min="49" max="50" width="5.00390625" style="98" customWidth="1"/>
    <col min="51" max="51" width="5.25390625" style="98" customWidth="1"/>
    <col min="52" max="16384" width="10.75390625" style="98" customWidth="1"/>
  </cols>
  <sheetData>
    <row r="1" spans="1:35" ht="57" customHeight="1">
      <c r="A1" s="1071" t="s">
        <v>1230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1072"/>
      <c r="U1" s="1072"/>
      <c r="V1" s="1072"/>
      <c r="W1" s="1072"/>
      <c r="X1" s="1072"/>
      <c r="Y1" s="1072"/>
      <c r="Z1" s="1072"/>
      <c r="AA1" s="1072"/>
      <c r="AB1" s="1072"/>
      <c r="AC1" s="1072"/>
      <c r="AD1" s="1072"/>
      <c r="AE1" s="1072"/>
      <c r="AF1" s="1072"/>
      <c r="AG1" s="1072"/>
      <c r="AH1" s="1072"/>
      <c r="AI1" s="1072"/>
    </row>
    <row r="2" spans="1:35" ht="58.5" customHeight="1">
      <c r="A2" s="1071" t="s">
        <v>1231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  <c r="W2" s="1072"/>
      <c r="X2" s="1072"/>
      <c r="Y2" s="1072"/>
      <c r="Z2" s="1072"/>
      <c r="AA2" s="1072"/>
      <c r="AB2" s="1072"/>
      <c r="AC2" s="1072"/>
      <c r="AD2" s="1072"/>
      <c r="AE2" s="1072"/>
      <c r="AF2" s="550"/>
      <c r="AG2" s="550"/>
      <c r="AH2" s="550"/>
      <c r="AI2" s="550"/>
    </row>
    <row r="3" spans="1:35" ht="57" customHeight="1" thickBot="1">
      <c r="A3" s="1071" t="s">
        <v>2587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099"/>
      <c r="T3" s="1099"/>
      <c r="U3" s="1099"/>
      <c r="V3" s="1099"/>
      <c r="W3" s="1099"/>
      <c r="X3" s="1099"/>
      <c r="Y3" s="1099"/>
      <c r="Z3" s="1099"/>
      <c r="AA3" s="1099"/>
      <c r="AB3" s="1099"/>
      <c r="AC3" s="1099"/>
      <c r="AD3" s="1099"/>
      <c r="AE3" s="1099"/>
      <c r="AF3" s="1099"/>
      <c r="AG3" s="1099"/>
      <c r="AH3" s="1099"/>
      <c r="AI3" s="1099"/>
    </row>
    <row r="4" spans="1:35" ht="51.75" customHeight="1" thickBot="1" thickTop="1">
      <c r="A4" s="1085" t="s">
        <v>2154</v>
      </c>
      <c r="B4" s="1086"/>
      <c r="C4" s="1085" t="s">
        <v>2155</v>
      </c>
      <c r="D4" s="1089"/>
      <c r="E4" s="1089"/>
      <c r="F4" s="1089"/>
      <c r="G4" s="1086"/>
      <c r="H4" s="1091"/>
      <c r="I4" s="1085" t="s">
        <v>779</v>
      </c>
      <c r="J4" s="1089"/>
      <c r="K4" s="1089"/>
      <c r="L4" s="1089"/>
      <c r="M4" s="1086"/>
      <c r="N4" s="1085" t="s">
        <v>780</v>
      </c>
      <c r="O4" s="1086"/>
      <c r="P4" s="1092" t="s">
        <v>2154</v>
      </c>
      <c r="Q4" s="1086"/>
      <c r="R4" s="1093" t="s">
        <v>43</v>
      </c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4"/>
      <c r="AD4" s="1103"/>
      <c r="AE4" s="1104"/>
      <c r="AF4" s="551"/>
      <c r="AG4" s="552"/>
      <c r="AH4" s="552"/>
      <c r="AI4" s="552"/>
    </row>
    <row r="5" spans="1:35" ht="49.5" customHeight="1" thickBot="1" thickTop="1">
      <c r="A5" s="1087"/>
      <c r="B5" s="1088"/>
      <c r="C5" s="1087"/>
      <c r="D5" s="1090"/>
      <c r="E5" s="1090"/>
      <c r="F5" s="1090"/>
      <c r="G5" s="1088"/>
      <c r="H5" s="1087"/>
      <c r="I5" s="1087"/>
      <c r="J5" s="1090"/>
      <c r="K5" s="1090"/>
      <c r="L5" s="1090"/>
      <c r="M5" s="1088"/>
      <c r="N5" s="1087"/>
      <c r="O5" s="1088"/>
      <c r="P5" s="1090"/>
      <c r="Q5" s="1088"/>
      <c r="R5" s="1079" t="s">
        <v>758</v>
      </c>
      <c r="S5" s="1094"/>
      <c r="T5" s="1094"/>
      <c r="U5" s="1094"/>
      <c r="V5" s="1095"/>
      <c r="W5" s="1079" t="s">
        <v>1794</v>
      </c>
      <c r="X5" s="1094"/>
      <c r="Y5" s="1094"/>
      <c r="Z5" s="1095"/>
      <c r="AA5" s="1093"/>
      <c r="AB5" s="1094"/>
      <c r="AC5" s="1094"/>
      <c r="AD5" s="1103"/>
      <c r="AE5" s="1104"/>
      <c r="AF5" s="511"/>
      <c r="AG5" s="512"/>
      <c r="AH5" s="512"/>
      <c r="AI5" s="512"/>
    </row>
    <row r="6" spans="1:39" s="111" customFormat="1" ht="13.5" customHeight="1" thickTop="1">
      <c r="A6" s="281"/>
      <c r="B6" s="282"/>
      <c r="C6" s="283"/>
      <c r="D6" s="283"/>
      <c r="E6" s="283"/>
      <c r="F6" s="283"/>
      <c r="G6" s="284"/>
      <c r="H6" s="284"/>
      <c r="I6" s="283"/>
      <c r="J6" s="283"/>
      <c r="K6" s="283"/>
      <c r="L6" s="283"/>
      <c r="M6" s="284"/>
      <c r="N6" s="283"/>
      <c r="O6" s="283"/>
      <c r="P6" s="285"/>
      <c r="Q6" s="284"/>
      <c r="R6" s="283"/>
      <c r="S6" s="283"/>
      <c r="T6" s="283"/>
      <c r="U6" s="283"/>
      <c r="V6" s="284"/>
      <c r="W6" s="283"/>
      <c r="X6" s="283"/>
      <c r="Y6" s="283"/>
      <c r="Z6" s="284"/>
      <c r="AA6" s="283"/>
      <c r="AB6" s="283"/>
      <c r="AC6" s="283"/>
      <c r="AD6" s="283"/>
      <c r="AE6" s="388"/>
      <c r="AF6" s="1080" t="s">
        <v>2149</v>
      </c>
      <c r="AG6" s="1069"/>
      <c r="AH6" s="1069"/>
      <c r="AI6" s="1070"/>
      <c r="AJ6" s="1077" t="s">
        <v>2841</v>
      </c>
      <c r="AK6" s="1083" t="s">
        <v>1011</v>
      </c>
      <c r="AL6" s="1083" t="s">
        <v>1012</v>
      </c>
      <c r="AM6" s="292"/>
    </row>
    <row r="7" spans="1:39" s="111" customFormat="1" ht="13.5" customHeight="1">
      <c r="A7" s="290"/>
      <c r="B7" s="291"/>
      <c r="C7" s="292"/>
      <c r="D7" s="292"/>
      <c r="E7" s="292"/>
      <c r="F7" s="292"/>
      <c r="G7" s="293"/>
      <c r="H7" s="293"/>
      <c r="I7" s="292"/>
      <c r="J7" s="292"/>
      <c r="K7" s="292"/>
      <c r="L7" s="292"/>
      <c r="M7" s="293"/>
      <c r="N7" s="292"/>
      <c r="O7" s="292"/>
      <c r="P7" s="294"/>
      <c r="Q7" s="293"/>
      <c r="R7" s="292"/>
      <c r="S7" s="292"/>
      <c r="T7" s="292"/>
      <c r="U7" s="292"/>
      <c r="V7" s="293"/>
      <c r="W7" s="292"/>
      <c r="X7" s="292"/>
      <c r="Y7" s="292"/>
      <c r="Z7" s="293"/>
      <c r="AA7" s="292"/>
      <c r="AB7" s="292"/>
      <c r="AC7" s="292"/>
      <c r="AD7" s="292"/>
      <c r="AE7" s="371"/>
      <c r="AF7" s="366"/>
      <c r="AG7" s="367"/>
      <c r="AH7" s="298"/>
      <c r="AI7" s="300"/>
      <c r="AJ7" s="1077"/>
      <c r="AK7" s="1083"/>
      <c r="AL7" s="1083"/>
      <c r="AM7" s="368"/>
    </row>
    <row r="8" spans="2:51" s="112" customFormat="1" ht="13.5" customHeight="1">
      <c r="B8" s="364" t="s">
        <v>400</v>
      </c>
      <c r="C8" s="302" t="s">
        <v>401</v>
      </c>
      <c r="D8" s="302" t="s">
        <v>402</v>
      </c>
      <c r="E8" s="302" t="s">
        <v>403</v>
      </c>
      <c r="F8" s="302" t="s">
        <v>404</v>
      </c>
      <c r="G8" s="301" t="s">
        <v>405</v>
      </c>
      <c r="H8" s="301" t="s">
        <v>406</v>
      </c>
      <c r="I8" s="302" t="s">
        <v>407</v>
      </c>
      <c r="J8" s="302" t="s">
        <v>408</v>
      </c>
      <c r="K8" s="302" t="s">
        <v>409</v>
      </c>
      <c r="L8" s="302" t="s">
        <v>2395</v>
      </c>
      <c r="M8" s="301" t="s">
        <v>1886</v>
      </c>
      <c r="N8" s="302" t="s">
        <v>412</v>
      </c>
      <c r="O8" s="302" t="s">
        <v>413</v>
      </c>
      <c r="P8" s="303"/>
      <c r="Q8" s="301" t="s">
        <v>400</v>
      </c>
      <c r="R8" s="302" t="s">
        <v>414</v>
      </c>
      <c r="S8" s="302" t="s">
        <v>415</v>
      </c>
      <c r="T8" s="302" t="s">
        <v>2285</v>
      </c>
      <c r="U8" s="302" t="s">
        <v>416</v>
      </c>
      <c r="V8" s="301" t="s">
        <v>417</v>
      </c>
      <c r="W8" s="302" t="s">
        <v>418</v>
      </c>
      <c r="X8" s="302" t="s">
        <v>1887</v>
      </c>
      <c r="Y8" s="302" t="s">
        <v>252</v>
      </c>
      <c r="Z8" s="301" t="s">
        <v>420</v>
      </c>
      <c r="AA8" s="302" t="s">
        <v>421</v>
      </c>
      <c r="AB8" s="302" t="s">
        <v>2166</v>
      </c>
      <c r="AC8" s="302" t="s">
        <v>2601</v>
      </c>
      <c r="AD8" s="302" t="s">
        <v>2167</v>
      </c>
      <c r="AE8" s="365" t="s">
        <v>794</v>
      </c>
      <c r="AF8" s="1105" t="s">
        <v>423</v>
      </c>
      <c r="AG8" s="1106"/>
      <c r="AH8" s="1107" t="s">
        <v>423</v>
      </c>
      <c r="AI8" s="1108"/>
      <c r="AJ8" s="1077"/>
      <c r="AK8" s="1083"/>
      <c r="AL8" s="1083"/>
      <c r="AM8" s="390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</row>
    <row r="9" spans="2:51" s="112" customFormat="1" ht="13.5" customHeight="1">
      <c r="B9" s="364" t="s">
        <v>2371</v>
      </c>
      <c r="C9" s="302" t="s">
        <v>2372</v>
      </c>
      <c r="D9" s="302" t="s">
        <v>2373</v>
      </c>
      <c r="E9" s="302" t="s">
        <v>2373</v>
      </c>
      <c r="F9" s="302" t="s">
        <v>2373</v>
      </c>
      <c r="G9" s="301" t="s">
        <v>2373</v>
      </c>
      <c r="H9" s="301" t="s">
        <v>976</v>
      </c>
      <c r="I9" s="302" t="s">
        <v>2373</v>
      </c>
      <c r="J9" s="302" t="s">
        <v>2373</v>
      </c>
      <c r="K9" s="302"/>
      <c r="L9" s="302" t="s">
        <v>2373</v>
      </c>
      <c r="M9" s="301" t="s">
        <v>2373</v>
      </c>
      <c r="N9" s="302" t="s">
        <v>1888</v>
      </c>
      <c r="O9" s="302" t="s">
        <v>1889</v>
      </c>
      <c r="P9" s="303"/>
      <c r="Q9" s="301" t="s">
        <v>2371</v>
      </c>
      <c r="R9" s="302" t="s">
        <v>977</v>
      </c>
      <c r="S9" s="302" t="s">
        <v>2849</v>
      </c>
      <c r="T9" s="302" t="s">
        <v>2849</v>
      </c>
      <c r="U9" s="302" t="s">
        <v>2373</v>
      </c>
      <c r="V9" s="301" t="s">
        <v>976</v>
      </c>
      <c r="W9" s="302" t="s">
        <v>2850</v>
      </c>
      <c r="X9" s="302" t="s">
        <v>2849</v>
      </c>
      <c r="Y9" s="302" t="s">
        <v>2849</v>
      </c>
      <c r="Z9" s="301" t="s">
        <v>2373</v>
      </c>
      <c r="AA9" s="302" t="s">
        <v>2373</v>
      </c>
      <c r="AB9" s="302" t="s">
        <v>2850</v>
      </c>
      <c r="AC9" s="302" t="s">
        <v>2588</v>
      </c>
      <c r="AD9" s="302" t="s">
        <v>2373</v>
      </c>
      <c r="AE9" s="365" t="s">
        <v>2373</v>
      </c>
      <c r="AF9" s="1109" t="s">
        <v>2377</v>
      </c>
      <c r="AG9" s="1110"/>
      <c r="AH9" s="1111" t="s">
        <v>2378</v>
      </c>
      <c r="AI9" s="1112"/>
      <c r="AJ9" s="1077"/>
      <c r="AK9" s="1083"/>
      <c r="AL9" s="1083"/>
      <c r="AM9" s="390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</row>
    <row r="10" spans="1:39" s="111" customFormat="1" ht="16.5" customHeight="1" thickBot="1">
      <c r="A10" s="311"/>
      <c r="B10" s="310"/>
      <c r="C10" s="311"/>
      <c r="D10" s="311"/>
      <c r="E10" s="311"/>
      <c r="F10" s="311"/>
      <c r="G10" s="312"/>
      <c r="H10" s="248" t="s">
        <v>1795</v>
      </c>
      <c r="I10" s="311"/>
      <c r="J10" s="311"/>
      <c r="K10" s="311"/>
      <c r="L10" s="311"/>
      <c r="M10" s="312"/>
      <c r="N10" s="311"/>
      <c r="O10" s="311"/>
      <c r="P10" s="310"/>
      <c r="Q10" s="312"/>
      <c r="R10" s="247" t="s">
        <v>1796</v>
      </c>
      <c r="S10" s="247" t="s">
        <v>1797</v>
      </c>
      <c r="T10" s="247" t="s">
        <v>1797</v>
      </c>
      <c r="U10" s="247" t="s">
        <v>1798</v>
      </c>
      <c r="V10" s="248" t="s">
        <v>1795</v>
      </c>
      <c r="W10" s="247" t="s">
        <v>1796</v>
      </c>
      <c r="X10" s="247" t="s">
        <v>1797</v>
      </c>
      <c r="Y10" s="247" t="s">
        <v>1797</v>
      </c>
      <c r="Z10" s="248" t="s">
        <v>1798</v>
      </c>
      <c r="AA10" s="247"/>
      <c r="AB10" s="247" t="s">
        <v>1796</v>
      </c>
      <c r="AC10" s="43" t="s">
        <v>1799</v>
      </c>
      <c r="AD10" s="247" t="s">
        <v>1798</v>
      </c>
      <c r="AE10" s="350" t="s">
        <v>1798</v>
      </c>
      <c r="AF10" s="553" t="s">
        <v>2151</v>
      </c>
      <c r="AG10" s="384" t="s">
        <v>2152</v>
      </c>
      <c r="AH10" s="384" t="s">
        <v>2151</v>
      </c>
      <c r="AI10" s="385" t="s">
        <v>2152</v>
      </c>
      <c r="AJ10" s="1078"/>
      <c r="AK10" s="1084"/>
      <c r="AL10" s="1084"/>
      <c r="AM10" s="386"/>
    </row>
    <row r="11" spans="1:39" ht="13.5" customHeight="1" thickTop="1">
      <c r="A11" s="318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318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</row>
    <row r="12" spans="1:51" s="115" customFormat="1" ht="13.5" customHeight="1">
      <c r="A12" s="554" t="s">
        <v>2589</v>
      </c>
      <c r="B12" s="532">
        <v>7.9</v>
      </c>
      <c r="C12" s="531">
        <v>80</v>
      </c>
      <c r="D12" s="531">
        <v>50</v>
      </c>
      <c r="E12" s="531">
        <v>4</v>
      </c>
      <c r="F12" s="531">
        <v>7</v>
      </c>
      <c r="G12" s="514">
        <v>10</v>
      </c>
      <c r="H12" s="539">
        <v>10.1</v>
      </c>
      <c r="I12" s="531">
        <v>66</v>
      </c>
      <c r="J12" s="531">
        <v>46</v>
      </c>
      <c r="K12" s="531" t="s">
        <v>627</v>
      </c>
      <c r="L12" s="531" t="s">
        <v>627</v>
      </c>
      <c r="M12" s="537" t="s">
        <v>627</v>
      </c>
      <c r="N12" s="530">
        <v>0.34</v>
      </c>
      <c r="O12" s="530">
        <v>43.45</v>
      </c>
      <c r="P12" s="543" t="s">
        <v>1153</v>
      </c>
      <c r="Q12" s="532">
        <v>7.9</v>
      </c>
      <c r="R12" s="531">
        <v>107.2</v>
      </c>
      <c r="S12" s="530">
        <v>26.8</v>
      </c>
      <c r="T12" s="531">
        <v>31.23</v>
      </c>
      <c r="U12" s="530">
        <v>3.26</v>
      </c>
      <c r="V12" s="532">
        <v>4.05</v>
      </c>
      <c r="W12" s="531">
        <v>25.41</v>
      </c>
      <c r="X12" s="531">
        <v>7.98</v>
      </c>
      <c r="Y12" s="531">
        <v>14.28</v>
      </c>
      <c r="Z12" s="532">
        <v>1.59</v>
      </c>
      <c r="AA12" s="533">
        <v>16.9</v>
      </c>
      <c r="AB12" s="530">
        <v>1.47</v>
      </c>
      <c r="AC12" s="530">
        <v>0.22</v>
      </c>
      <c r="AD12" s="530">
        <v>1.82</v>
      </c>
      <c r="AE12" s="555">
        <v>3.71</v>
      </c>
      <c r="AF12" s="531">
        <v>1</v>
      </c>
      <c r="AG12" s="537">
        <v>1</v>
      </c>
      <c r="AH12" s="531">
        <v>1</v>
      </c>
      <c r="AI12" s="538">
        <v>1</v>
      </c>
      <c r="AJ12" s="535" t="s">
        <v>2648</v>
      </c>
      <c r="AK12" s="528"/>
      <c r="AL12" s="528"/>
      <c r="AM12" s="114"/>
      <c r="AN12" s="98"/>
      <c r="AO12" s="98"/>
      <c r="AP12" s="98"/>
      <c r="AQ12" s="98"/>
      <c r="AR12" s="98"/>
      <c r="AS12" s="98"/>
      <c r="AT12" s="98"/>
      <c r="AU12" s="98"/>
      <c r="AV12" s="98"/>
      <c r="AW12" s="116"/>
      <c r="AX12" s="116"/>
      <c r="AY12" s="116"/>
    </row>
    <row r="13" spans="1:39" ht="13.5" customHeight="1">
      <c r="A13" s="556" t="s">
        <v>2590</v>
      </c>
      <c r="B13" s="532">
        <v>9.82</v>
      </c>
      <c r="C13" s="557">
        <v>100</v>
      </c>
      <c r="D13" s="558">
        <v>55</v>
      </c>
      <c r="E13" s="558">
        <v>4.5</v>
      </c>
      <c r="F13" s="558">
        <v>7.5</v>
      </c>
      <c r="G13" s="559">
        <v>10</v>
      </c>
      <c r="H13" s="539">
        <v>12.5</v>
      </c>
      <c r="I13" s="531">
        <v>85</v>
      </c>
      <c r="J13" s="531">
        <v>65</v>
      </c>
      <c r="K13" s="531" t="s">
        <v>2672</v>
      </c>
      <c r="L13" s="531">
        <v>35</v>
      </c>
      <c r="M13" s="537">
        <v>36</v>
      </c>
      <c r="N13" s="530">
        <v>0.4</v>
      </c>
      <c r="O13" s="530">
        <v>41</v>
      </c>
      <c r="P13" s="543" t="s">
        <v>1154</v>
      </c>
      <c r="Q13" s="532">
        <v>9.82</v>
      </c>
      <c r="R13" s="531">
        <v>206.9</v>
      </c>
      <c r="S13" s="531">
        <v>41.37</v>
      </c>
      <c r="T13" s="531">
        <v>48.01</v>
      </c>
      <c r="U13" s="530">
        <v>4.07</v>
      </c>
      <c r="V13" s="532">
        <v>5.34</v>
      </c>
      <c r="W13" s="531">
        <v>38.21</v>
      </c>
      <c r="X13" s="531">
        <v>10.63</v>
      </c>
      <c r="Y13" s="531">
        <v>19.34</v>
      </c>
      <c r="Z13" s="532">
        <v>1.75</v>
      </c>
      <c r="AA13" s="533">
        <v>17.9</v>
      </c>
      <c r="AB13" s="530">
        <v>2.01</v>
      </c>
      <c r="AC13" s="530">
        <v>0.53</v>
      </c>
      <c r="AD13" s="530">
        <v>1.91</v>
      </c>
      <c r="AE13" s="555">
        <v>3.93</v>
      </c>
      <c r="AF13" s="531">
        <v>1</v>
      </c>
      <c r="AG13" s="537">
        <v>1</v>
      </c>
      <c r="AH13" s="531">
        <v>1</v>
      </c>
      <c r="AI13" s="538">
        <v>1</v>
      </c>
      <c r="AJ13" s="536" t="s">
        <v>2648</v>
      </c>
      <c r="AK13" s="560"/>
      <c r="AL13" s="560"/>
      <c r="AM13" s="114"/>
    </row>
    <row r="14" spans="1:39" ht="13.5" customHeight="1">
      <c r="A14" s="556" t="s">
        <v>1596</v>
      </c>
      <c r="B14" s="539">
        <v>12.1</v>
      </c>
      <c r="C14" s="557">
        <v>120</v>
      </c>
      <c r="D14" s="558">
        <v>60</v>
      </c>
      <c r="E14" s="558">
        <v>5</v>
      </c>
      <c r="F14" s="558">
        <v>8</v>
      </c>
      <c r="G14" s="559">
        <v>12</v>
      </c>
      <c r="H14" s="539">
        <v>15.4</v>
      </c>
      <c r="I14" s="531">
        <v>104</v>
      </c>
      <c r="J14" s="531">
        <v>80</v>
      </c>
      <c r="K14" s="531" t="s">
        <v>2672</v>
      </c>
      <c r="L14" s="531">
        <v>35</v>
      </c>
      <c r="M14" s="537">
        <v>41</v>
      </c>
      <c r="N14" s="530">
        <v>0.46</v>
      </c>
      <c r="O14" s="530">
        <v>37.98</v>
      </c>
      <c r="P14" s="543" t="s">
        <v>1155</v>
      </c>
      <c r="Q14" s="539">
        <v>12.1</v>
      </c>
      <c r="R14" s="531">
        <v>363.5</v>
      </c>
      <c r="S14" s="531">
        <v>60.58</v>
      </c>
      <c r="T14" s="531">
        <v>70.33</v>
      </c>
      <c r="U14" s="530">
        <v>4.86</v>
      </c>
      <c r="V14" s="532">
        <v>7.18</v>
      </c>
      <c r="W14" s="530">
        <v>55.4</v>
      </c>
      <c r="X14" s="531">
        <v>13.79</v>
      </c>
      <c r="Y14" s="531">
        <v>25.28</v>
      </c>
      <c r="Z14" s="532">
        <v>1.9</v>
      </c>
      <c r="AA14" s="533">
        <v>20</v>
      </c>
      <c r="AB14" s="530">
        <v>2.9</v>
      </c>
      <c r="AC14" s="530">
        <v>1.12</v>
      </c>
      <c r="AD14" s="530">
        <v>1.98</v>
      </c>
      <c r="AE14" s="555">
        <v>4.12</v>
      </c>
      <c r="AF14" s="531">
        <v>1</v>
      </c>
      <c r="AG14" s="537">
        <v>1</v>
      </c>
      <c r="AH14" s="531">
        <v>1</v>
      </c>
      <c r="AI14" s="538">
        <v>1</v>
      </c>
      <c r="AJ14" s="536" t="s">
        <v>2648</v>
      </c>
      <c r="AK14" s="560" t="s">
        <v>2648</v>
      </c>
      <c r="AL14" s="560" t="s">
        <v>2648</v>
      </c>
      <c r="AM14" s="114"/>
    </row>
    <row r="15" spans="1:39" ht="13.5" customHeight="1">
      <c r="A15" s="556" t="s">
        <v>1597</v>
      </c>
      <c r="B15" s="539">
        <v>14.5</v>
      </c>
      <c r="C15" s="557">
        <v>140</v>
      </c>
      <c r="D15" s="558">
        <v>65</v>
      </c>
      <c r="E15" s="558">
        <v>5</v>
      </c>
      <c r="F15" s="558">
        <v>9</v>
      </c>
      <c r="G15" s="559">
        <v>12</v>
      </c>
      <c r="H15" s="539">
        <v>18.4</v>
      </c>
      <c r="I15" s="531">
        <v>122</v>
      </c>
      <c r="J15" s="531">
        <v>98</v>
      </c>
      <c r="K15" s="531" t="s">
        <v>2652</v>
      </c>
      <c r="L15" s="531">
        <v>35</v>
      </c>
      <c r="M15" s="537">
        <v>38</v>
      </c>
      <c r="N15" s="530">
        <v>0.52</v>
      </c>
      <c r="O15" s="530">
        <v>35.95</v>
      </c>
      <c r="P15" s="543" t="s">
        <v>1156</v>
      </c>
      <c r="Q15" s="539">
        <v>14.5</v>
      </c>
      <c r="R15" s="531">
        <v>599.5</v>
      </c>
      <c r="S15" s="531">
        <v>85.64</v>
      </c>
      <c r="T15" s="531">
        <v>98.84</v>
      </c>
      <c r="U15" s="530">
        <v>5.71</v>
      </c>
      <c r="V15" s="532">
        <v>8.25</v>
      </c>
      <c r="W15" s="530">
        <v>78.7</v>
      </c>
      <c r="X15" s="531">
        <v>18.19</v>
      </c>
      <c r="Y15" s="531">
        <v>33.22</v>
      </c>
      <c r="Z15" s="532">
        <v>2.07</v>
      </c>
      <c r="AA15" s="533">
        <v>21</v>
      </c>
      <c r="AB15" s="530">
        <v>4.05</v>
      </c>
      <c r="AC15" s="530">
        <v>2.2</v>
      </c>
      <c r="AD15" s="530">
        <v>2.17</v>
      </c>
      <c r="AE15" s="555">
        <v>4.54</v>
      </c>
      <c r="AF15" s="531">
        <v>1</v>
      </c>
      <c r="AG15" s="537">
        <v>1</v>
      </c>
      <c r="AH15" s="531">
        <v>1</v>
      </c>
      <c r="AI15" s="538">
        <v>1</v>
      </c>
      <c r="AJ15" s="536" t="s">
        <v>2648</v>
      </c>
      <c r="AK15" s="560" t="s">
        <v>2648</v>
      </c>
      <c r="AL15" s="560" t="s">
        <v>2648</v>
      </c>
      <c r="AM15" s="114"/>
    </row>
    <row r="16" spans="1:39" ht="13.5" customHeight="1">
      <c r="A16" s="556" t="s">
        <v>1598</v>
      </c>
      <c r="B16" s="539">
        <v>17</v>
      </c>
      <c r="C16" s="557">
        <v>160</v>
      </c>
      <c r="D16" s="558">
        <v>70</v>
      </c>
      <c r="E16" s="558">
        <v>5.5</v>
      </c>
      <c r="F16" s="558">
        <v>9.5</v>
      </c>
      <c r="G16" s="559">
        <v>12</v>
      </c>
      <c r="H16" s="539">
        <v>21.7</v>
      </c>
      <c r="I16" s="531">
        <v>141</v>
      </c>
      <c r="J16" s="531">
        <v>117</v>
      </c>
      <c r="K16" s="531" t="s">
        <v>2652</v>
      </c>
      <c r="L16" s="531">
        <v>36</v>
      </c>
      <c r="M16" s="537">
        <v>43</v>
      </c>
      <c r="N16" s="530">
        <v>0.58</v>
      </c>
      <c r="O16" s="530">
        <v>34.01</v>
      </c>
      <c r="P16" s="543" t="s">
        <v>1157</v>
      </c>
      <c r="Q16" s="539">
        <v>17</v>
      </c>
      <c r="R16" s="531">
        <v>911.1</v>
      </c>
      <c r="S16" s="531">
        <v>113.9</v>
      </c>
      <c r="T16" s="531">
        <v>131.6</v>
      </c>
      <c r="U16" s="530">
        <v>6.48</v>
      </c>
      <c r="V16" s="532">
        <v>10.04</v>
      </c>
      <c r="W16" s="531">
        <v>106.8</v>
      </c>
      <c r="X16" s="531">
        <v>22.58</v>
      </c>
      <c r="Y16" s="531">
        <v>41.49</v>
      </c>
      <c r="Z16" s="532">
        <v>2.22</v>
      </c>
      <c r="AA16" s="533">
        <v>22</v>
      </c>
      <c r="AB16" s="530">
        <v>5.2</v>
      </c>
      <c r="AC16" s="530">
        <v>3.96</v>
      </c>
      <c r="AD16" s="530">
        <v>2.27</v>
      </c>
      <c r="AE16" s="555">
        <v>4.76</v>
      </c>
      <c r="AF16" s="531">
        <v>1</v>
      </c>
      <c r="AG16" s="537">
        <v>1</v>
      </c>
      <c r="AH16" s="531">
        <v>1</v>
      </c>
      <c r="AI16" s="538">
        <v>1</v>
      </c>
      <c r="AJ16" s="536" t="s">
        <v>2648</v>
      </c>
      <c r="AK16" s="560" t="s">
        <v>2648</v>
      </c>
      <c r="AL16" s="560" t="s">
        <v>2648</v>
      </c>
      <c r="AM16" s="114"/>
    </row>
    <row r="17" spans="1:39" ht="13.5" customHeight="1">
      <c r="A17" s="556" t="s">
        <v>1599</v>
      </c>
      <c r="B17" s="539">
        <v>19.7</v>
      </c>
      <c r="C17" s="557">
        <v>180</v>
      </c>
      <c r="D17" s="558">
        <v>75</v>
      </c>
      <c r="E17" s="558">
        <v>5.5</v>
      </c>
      <c r="F17" s="558">
        <v>10.5</v>
      </c>
      <c r="G17" s="559">
        <v>12</v>
      </c>
      <c r="H17" s="539">
        <v>25.1</v>
      </c>
      <c r="I17" s="531">
        <v>159</v>
      </c>
      <c r="J17" s="531">
        <v>135</v>
      </c>
      <c r="K17" s="531" t="s">
        <v>2652</v>
      </c>
      <c r="L17" s="531">
        <v>36</v>
      </c>
      <c r="M17" s="537">
        <v>48</v>
      </c>
      <c r="N17" s="530">
        <v>0.64</v>
      </c>
      <c r="O17" s="530">
        <v>32.4</v>
      </c>
      <c r="P17" s="543" t="s">
        <v>2025</v>
      </c>
      <c r="Q17" s="539">
        <v>19.7</v>
      </c>
      <c r="R17" s="531">
        <v>1353</v>
      </c>
      <c r="S17" s="531">
        <v>150.4</v>
      </c>
      <c r="T17" s="533">
        <v>173</v>
      </c>
      <c r="U17" s="530">
        <v>7.34</v>
      </c>
      <c r="V17" s="532">
        <v>11.2</v>
      </c>
      <c r="W17" s="531">
        <v>143.7</v>
      </c>
      <c r="X17" s="531">
        <v>28.56</v>
      </c>
      <c r="Y17" s="530">
        <v>52.3</v>
      </c>
      <c r="Z17" s="532">
        <v>2.39</v>
      </c>
      <c r="AA17" s="533">
        <v>23</v>
      </c>
      <c r="AB17" s="530">
        <v>6.99</v>
      </c>
      <c r="AC17" s="530">
        <v>6.81</v>
      </c>
      <c r="AD17" s="530">
        <v>2.47</v>
      </c>
      <c r="AE17" s="555">
        <v>5.19</v>
      </c>
      <c r="AF17" s="531">
        <v>1</v>
      </c>
      <c r="AG17" s="537">
        <v>1</v>
      </c>
      <c r="AH17" s="531">
        <v>1</v>
      </c>
      <c r="AI17" s="538">
        <v>1</v>
      </c>
      <c r="AJ17" s="536" t="s">
        <v>2648</v>
      </c>
      <c r="AK17" s="560" t="s">
        <v>2648</v>
      </c>
      <c r="AL17" s="560" t="s">
        <v>2648</v>
      </c>
      <c r="AM17" s="114"/>
    </row>
    <row r="18" spans="1:39" ht="13.5" customHeight="1">
      <c r="A18" s="556" t="s">
        <v>1600</v>
      </c>
      <c r="B18" s="539">
        <v>22.8</v>
      </c>
      <c r="C18" s="557">
        <v>200</v>
      </c>
      <c r="D18" s="558">
        <v>80</v>
      </c>
      <c r="E18" s="558">
        <v>6</v>
      </c>
      <c r="F18" s="558">
        <v>11</v>
      </c>
      <c r="G18" s="559">
        <v>13</v>
      </c>
      <c r="H18" s="539">
        <v>29</v>
      </c>
      <c r="I18" s="531">
        <v>178</v>
      </c>
      <c r="J18" s="531">
        <v>152</v>
      </c>
      <c r="K18" s="531" t="s">
        <v>1990</v>
      </c>
      <c r="L18" s="531">
        <v>46</v>
      </c>
      <c r="M18" s="537">
        <v>47</v>
      </c>
      <c r="N18" s="530">
        <v>0.7</v>
      </c>
      <c r="O18" s="530">
        <v>30.6</v>
      </c>
      <c r="P18" s="543" t="s">
        <v>2026</v>
      </c>
      <c r="Q18" s="539">
        <v>22.8</v>
      </c>
      <c r="R18" s="531">
        <v>1909</v>
      </c>
      <c r="S18" s="531">
        <v>190.9</v>
      </c>
      <c r="T18" s="531">
        <v>220.1</v>
      </c>
      <c r="U18" s="530">
        <v>8.11</v>
      </c>
      <c r="V18" s="532">
        <v>13.5</v>
      </c>
      <c r="W18" s="531">
        <v>187.3</v>
      </c>
      <c r="X18" s="531">
        <v>34.43</v>
      </c>
      <c r="Y18" s="531">
        <v>63.28</v>
      </c>
      <c r="Z18" s="532">
        <v>2.54</v>
      </c>
      <c r="AA18" s="533">
        <v>24.6</v>
      </c>
      <c r="AB18" s="530">
        <v>8.89</v>
      </c>
      <c r="AC18" s="530">
        <v>11</v>
      </c>
      <c r="AD18" s="530">
        <v>2.56</v>
      </c>
      <c r="AE18" s="555">
        <v>5.41</v>
      </c>
      <c r="AF18" s="531">
        <v>1</v>
      </c>
      <c r="AG18" s="537">
        <v>1</v>
      </c>
      <c r="AH18" s="531">
        <v>1</v>
      </c>
      <c r="AI18" s="538">
        <v>1</v>
      </c>
      <c r="AJ18" s="536" t="s">
        <v>2648</v>
      </c>
      <c r="AK18" s="560" t="s">
        <v>2648</v>
      </c>
      <c r="AL18" s="560" t="s">
        <v>2648</v>
      </c>
      <c r="AM18" s="114"/>
    </row>
    <row r="19" spans="1:39" ht="13.5" customHeight="1">
      <c r="A19" s="556" t="s">
        <v>1498</v>
      </c>
      <c r="B19" s="539">
        <v>26.6</v>
      </c>
      <c r="C19" s="557">
        <v>220</v>
      </c>
      <c r="D19" s="558">
        <v>85</v>
      </c>
      <c r="E19" s="558">
        <v>6.5</v>
      </c>
      <c r="F19" s="558">
        <v>12</v>
      </c>
      <c r="G19" s="559">
        <v>13</v>
      </c>
      <c r="H19" s="539">
        <v>33.9</v>
      </c>
      <c r="I19" s="531">
        <v>196</v>
      </c>
      <c r="J19" s="531">
        <v>170</v>
      </c>
      <c r="K19" s="531" t="s">
        <v>2659</v>
      </c>
      <c r="L19" s="531">
        <v>47</v>
      </c>
      <c r="M19" s="537">
        <v>49</v>
      </c>
      <c r="N19" s="530">
        <v>0.76</v>
      </c>
      <c r="O19" s="530">
        <v>28.43</v>
      </c>
      <c r="P19" s="543" t="s">
        <v>2027</v>
      </c>
      <c r="Q19" s="539">
        <v>26.6</v>
      </c>
      <c r="R19" s="531">
        <v>2682</v>
      </c>
      <c r="S19" s="531">
        <v>243.9</v>
      </c>
      <c r="T19" s="531">
        <v>281.5</v>
      </c>
      <c r="U19" s="530">
        <v>8.9</v>
      </c>
      <c r="V19" s="532">
        <v>15.81</v>
      </c>
      <c r="W19" s="531">
        <v>246.4</v>
      </c>
      <c r="X19" s="531">
        <v>42.51</v>
      </c>
      <c r="Y19" s="531">
        <v>78.25</v>
      </c>
      <c r="Z19" s="532">
        <v>2.7</v>
      </c>
      <c r="AA19" s="533">
        <v>26.1</v>
      </c>
      <c r="AB19" s="530">
        <v>12.05</v>
      </c>
      <c r="AC19" s="530">
        <v>17.61</v>
      </c>
      <c r="AD19" s="530">
        <v>2.7</v>
      </c>
      <c r="AE19" s="555">
        <v>5.7</v>
      </c>
      <c r="AF19" s="531">
        <v>1</v>
      </c>
      <c r="AG19" s="537">
        <v>1</v>
      </c>
      <c r="AH19" s="531">
        <v>1</v>
      </c>
      <c r="AI19" s="538">
        <v>1</v>
      </c>
      <c r="AJ19" s="536" t="s">
        <v>2648</v>
      </c>
      <c r="AK19" s="560" t="s">
        <v>2648</v>
      </c>
      <c r="AL19" s="560" t="s">
        <v>2648</v>
      </c>
      <c r="AM19" s="114"/>
    </row>
    <row r="20" spans="1:39" ht="13.5" customHeight="1">
      <c r="A20" s="556" t="s">
        <v>1499</v>
      </c>
      <c r="B20" s="539">
        <v>30.2</v>
      </c>
      <c r="C20" s="557">
        <v>240</v>
      </c>
      <c r="D20" s="558">
        <v>90</v>
      </c>
      <c r="E20" s="558">
        <v>7</v>
      </c>
      <c r="F20" s="558">
        <v>12.5</v>
      </c>
      <c r="G20" s="559">
        <v>15</v>
      </c>
      <c r="H20" s="539">
        <v>38.5</v>
      </c>
      <c r="I20" s="531">
        <v>215</v>
      </c>
      <c r="J20" s="531">
        <v>185</v>
      </c>
      <c r="K20" s="531" t="s">
        <v>2646</v>
      </c>
      <c r="L20" s="531">
        <v>47</v>
      </c>
      <c r="M20" s="537">
        <v>51</v>
      </c>
      <c r="N20" s="530">
        <v>0.81</v>
      </c>
      <c r="O20" s="530">
        <v>26.89</v>
      </c>
      <c r="P20" s="543" t="s">
        <v>2028</v>
      </c>
      <c r="Q20" s="539">
        <v>30.2</v>
      </c>
      <c r="R20" s="531">
        <v>3599</v>
      </c>
      <c r="S20" s="531">
        <v>299.9</v>
      </c>
      <c r="T20" s="531">
        <v>346.9</v>
      </c>
      <c r="U20" s="530">
        <v>9.67</v>
      </c>
      <c r="V20" s="532">
        <v>18.77</v>
      </c>
      <c r="W20" s="531">
        <v>310.9</v>
      </c>
      <c r="X20" s="531">
        <v>50.08</v>
      </c>
      <c r="Y20" s="531">
        <v>92.18</v>
      </c>
      <c r="Z20" s="532">
        <v>2.84</v>
      </c>
      <c r="AA20" s="533">
        <v>28.3</v>
      </c>
      <c r="AB20" s="530">
        <v>15.14</v>
      </c>
      <c r="AC20" s="530">
        <v>26.42</v>
      </c>
      <c r="AD20" s="530">
        <v>2.79</v>
      </c>
      <c r="AE20" s="555">
        <v>5.91</v>
      </c>
      <c r="AF20" s="531">
        <v>1</v>
      </c>
      <c r="AG20" s="537">
        <v>1</v>
      </c>
      <c r="AH20" s="531">
        <v>1</v>
      </c>
      <c r="AI20" s="538">
        <v>1</v>
      </c>
      <c r="AJ20" s="536" t="s">
        <v>2648</v>
      </c>
      <c r="AK20" s="560" t="s">
        <v>2648</v>
      </c>
      <c r="AL20" s="560" t="s">
        <v>2648</v>
      </c>
      <c r="AM20" s="114"/>
    </row>
    <row r="21" spans="1:39" ht="13.5" customHeight="1">
      <c r="A21" s="556" t="s">
        <v>1500</v>
      </c>
      <c r="B21" s="539">
        <v>35.2</v>
      </c>
      <c r="C21" s="557">
        <v>270</v>
      </c>
      <c r="D21" s="558">
        <v>95</v>
      </c>
      <c r="E21" s="558">
        <v>7.5</v>
      </c>
      <c r="F21" s="558">
        <v>13.5</v>
      </c>
      <c r="G21" s="559">
        <v>15</v>
      </c>
      <c r="H21" s="539">
        <v>44.8</v>
      </c>
      <c r="I21" s="531">
        <v>243</v>
      </c>
      <c r="J21" s="531">
        <v>213</v>
      </c>
      <c r="K21" s="531" t="s">
        <v>2698</v>
      </c>
      <c r="L21" s="531">
        <v>48</v>
      </c>
      <c r="M21" s="537">
        <v>50</v>
      </c>
      <c r="N21" s="530">
        <v>0.89</v>
      </c>
      <c r="O21" s="530">
        <v>25.34</v>
      </c>
      <c r="P21" s="543" t="s">
        <v>2029</v>
      </c>
      <c r="Q21" s="539">
        <v>35.2</v>
      </c>
      <c r="R21" s="531">
        <v>5255</v>
      </c>
      <c r="S21" s="531">
        <v>389.2</v>
      </c>
      <c r="T21" s="531">
        <v>451.1</v>
      </c>
      <c r="U21" s="530">
        <v>10.83</v>
      </c>
      <c r="V21" s="532">
        <v>22.23</v>
      </c>
      <c r="W21" s="533">
        <v>401</v>
      </c>
      <c r="X21" s="531">
        <v>60.69</v>
      </c>
      <c r="Y21" s="531">
        <v>111.6</v>
      </c>
      <c r="Z21" s="532">
        <v>2.99</v>
      </c>
      <c r="AA21" s="533">
        <v>29.8</v>
      </c>
      <c r="AB21" s="530">
        <v>19.91</v>
      </c>
      <c r="AC21" s="530">
        <v>43.55</v>
      </c>
      <c r="AD21" s="530">
        <v>2.89</v>
      </c>
      <c r="AE21" s="555">
        <v>6.14</v>
      </c>
      <c r="AF21" s="531">
        <v>1</v>
      </c>
      <c r="AG21" s="537">
        <v>1</v>
      </c>
      <c r="AH21" s="531">
        <v>1</v>
      </c>
      <c r="AI21" s="538">
        <v>2</v>
      </c>
      <c r="AJ21" s="536" t="s">
        <v>2648</v>
      </c>
      <c r="AK21" s="560" t="s">
        <v>2648</v>
      </c>
      <c r="AL21" s="560" t="s">
        <v>2648</v>
      </c>
      <c r="AM21" s="114"/>
    </row>
    <row r="22" spans="1:39" ht="13.5" customHeight="1">
      <c r="A22" s="556" t="s">
        <v>1501</v>
      </c>
      <c r="B22" s="539">
        <v>44.4</v>
      </c>
      <c r="C22" s="557">
        <v>300</v>
      </c>
      <c r="D22" s="558">
        <v>100</v>
      </c>
      <c r="E22" s="558">
        <v>9.5</v>
      </c>
      <c r="F22" s="558">
        <v>15</v>
      </c>
      <c r="G22" s="559">
        <v>15</v>
      </c>
      <c r="H22" s="539">
        <v>56.6</v>
      </c>
      <c r="I22" s="531">
        <v>270</v>
      </c>
      <c r="J22" s="531">
        <v>240</v>
      </c>
      <c r="K22" s="531" t="s">
        <v>2698</v>
      </c>
      <c r="L22" s="531">
        <v>50</v>
      </c>
      <c r="M22" s="537">
        <v>55</v>
      </c>
      <c r="N22" s="530">
        <v>0.97</v>
      </c>
      <c r="O22" s="530">
        <v>21.78</v>
      </c>
      <c r="P22" s="543" t="s">
        <v>523</v>
      </c>
      <c r="Q22" s="539">
        <v>44.4</v>
      </c>
      <c r="R22" s="531">
        <v>7823</v>
      </c>
      <c r="S22" s="531">
        <v>521.5</v>
      </c>
      <c r="T22" s="531">
        <v>613.4</v>
      </c>
      <c r="U22" s="530">
        <v>11.76</v>
      </c>
      <c r="V22" s="532">
        <v>30.29</v>
      </c>
      <c r="W22" s="531">
        <v>537.7</v>
      </c>
      <c r="X22" s="531">
        <v>75.58</v>
      </c>
      <c r="Y22" s="531">
        <v>136.6</v>
      </c>
      <c r="Z22" s="532">
        <v>3.08</v>
      </c>
      <c r="AA22" s="533">
        <v>33.3</v>
      </c>
      <c r="AB22" s="530">
        <v>31.52</v>
      </c>
      <c r="AC22" s="530">
        <v>72.66</v>
      </c>
      <c r="AD22" s="530">
        <v>2.89</v>
      </c>
      <c r="AE22" s="555">
        <v>6.03</v>
      </c>
      <c r="AF22" s="531">
        <v>1</v>
      </c>
      <c r="AG22" s="537">
        <v>1</v>
      </c>
      <c r="AH22" s="531">
        <v>1</v>
      </c>
      <c r="AI22" s="538">
        <v>1</v>
      </c>
      <c r="AJ22" s="536" t="s">
        <v>2648</v>
      </c>
      <c r="AK22" s="560" t="s">
        <v>2648</v>
      </c>
      <c r="AL22" s="560" t="s">
        <v>2648</v>
      </c>
      <c r="AM22" s="114"/>
    </row>
    <row r="23" spans="1:39" ht="13.5" customHeight="1">
      <c r="A23" s="556" t="s">
        <v>1225</v>
      </c>
      <c r="B23" s="539">
        <v>53.2</v>
      </c>
      <c r="C23" s="557">
        <v>330</v>
      </c>
      <c r="D23" s="558">
        <v>105</v>
      </c>
      <c r="E23" s="558">
        <v>11</v>
      </c>
      <c r="F23" s="558">
        <v>16</v>
      </c>
      <c r="G23" s="559">
        <v>18</v>
      </c>
      <c r="H23" s="539">
        <v>67.8</v>
      </c>
      <c r="I23" s="531">
        <v>298</v>
      </c>
      <c r="J23" s="531">
        <v>262</v>
      </c>
      <c r="K23" s="531" t="s">
        <v>2698</v>
      </c>
      <c r="L23" s="531">
        <v>54</v>
      </c>
      <c r="M23" s="537">
        <v>60</v>
      </c>
      <c r="N23" s="530">
        <v>1.04</v>
      </c>
      <c r="O23" s="530">
        <v>19.6</v>
      </c>
      <c r="P23" s="543" t="s">
        <v>524</v>
      </c>
      <c r="Q23" s="539">
        <v>53.2</v>
      </c>
      <c r="R23" s="531">
        <v>11010</v>
      </c>
      <c r="S23" s="531">
        <v>667.1</v>
      </c>
      <c r="T23" s="531">
        <v>791.9</v>
      </c>
      <c r="U23" s="530">
        <v>12.74</v>
      </c>
      <c r="V23" s="532">
        <v>38.81</v>
      </c>
      <c r="W23" s="531">
        <v>681.5</v>
      </c>
      <c r="X23" s="531">
        <v>89.66</v>
      </c>
      <c r="Y23" s="531">
        <v>156.2</v>
      </c>
      <c r="Z23" s="532">
        <v>3.17</v>
      </c>
      <c r="AA23" s="533">
        <v>37.5</v>
      </c>
      <c r="AB23" s="530">
        <v>45.18</v>
      </c>
      <c r="AC23" s="533">
        <v>111.8</v>
      </c>
      <c r="AD23" s="530">
        <v>2.9</v>
      </c>
      <c r="AE23" s="555">
        <v>6</v>
      </c>
      <c r="AF23" s="531">
        <v>1</v>
      </c>
      <c r="AG23" s="537">
        <v>1</v>
      </c>
      <c r="AH23" s="531">
        <v>1</v>
      </c>
      <c r="AI23" s="538">
        <v>1</v>
      </c>
      <c r="AJ23" s="536" t="s">
        <v>2648</v>
      </c>
      <c r="AK23" s="560" t="s">
        <v>2648</v>
      </c>
      <c r="AL23" s="560" t="s">
        <v>2648</v>
      </c>
      <c r="AM23" s="114"/>
    </row>
    <row r="24" spans="1:39" ht="13.5" customHeight="1">
      <c r="A24" s="556" t="s">
        <v>1226</v>
      </c>
      <c r="B24" s="539">
        <v>61.2</v>
      </c>
      <c r="C24" s="557">
        <v>360</v>
      </c>
      <c r="D24" s="558">
        <v>110</v>
      </c>
      <c r="E24" s="558">
        <v>12</v>
      </c>
      <c r="F24" s="558">
        <v>17</v>
      </c>
      <c r="G24" s="559">
        <v>18</v>
      </c>
      <c r="H24" s="539">
        <v>77.9</v>
      </c>
      <c r="I24" s="531">
        <v>326</v>
      </c>
      <c r="J24" s="531">
        <v>290</v>
      </c>
      <c r="K24" s="531" t="s">
        <v>2698</v>
      </c>
      <c r="L24" s="531">
        <v>55</v>
      </c>
      <c r="M24" s="537">
        <v>65</v>
      </c>
      <c r="N24" s="530">
        <v>1.12</v>
      </c>
      <c r="O24" s="530">
        <v>18.32</v>
      </c>
      <c r="P24" s="543" t="s">
        <v>525</v>
      </c>
      <c r="Q24" s="539">
        <v>61.2</v>
      </c>
      <c r="R24" s="531">
        <v>14830</v>
      </c>
      <c r="S24" s="531">
        <v>823.6</v>
      </c>
      <c r="T24" s="531">
        <v>982.3</v>
      </c>
      <c r="U24" s="530">
        <v>13.79</v>
      </c>
      <c r="V24" s="532">
        <v>45.61</v>
      </c>
      <c r="W24" s="531">
        <v>843.7</v>
      </c>
      <c r="X24" s="531">
        <v>105.1</v>
      </c>
      <c r="Y24" s="531">
        <v>177.8</v>
      </c>
      <c r="Z24" s="532">
        <v>3.29</v>
      </c>
      <c r="AA24" s="533">
        <v>39.5</v>
      </c>
      <c r="AB24" s="530">
        <v>58.49</v>
      </c>
      <c r="AC24" s="533">
        <v>166.4</v>
      </c>
      <c r="AD24" s="530">
        <v>2.97</v>
      </c>
      <c r="AE24" s="555">
        <v>6.12</v>
      </c>
      <c r="AF24" s="531">
        <v>1</v>
      </c>
      <c r="AG24" s="537">
        <v>1</v>
      </c>
      <c r="AH24" s="531">
        <v>1</v>
      </c>
      <c r="AI24" s="538">
        <v>1</v>
      </c>
      <c r="AJ24" s="536" t="s">
        <v>2648</v>
      </c>
      <c r="AK24" s="560" t="s">
        <v>2648</v>
      </c>
      <c r="AL24" s="560" t="s">
        <v>2648</v>
      </c>
      <c r="AM24" s="114"/>
    </row>
    <row r="25" spans="1:39" ht="13.5" customHeight="1">
      <c r="A25" s="556" t="s">
        <v>1227</v>
      </c>
      <c r="B25" s="539">
        <v>72.2</v>
      </c>
      <c r="C25" s="557">
        <v>400</v>
      </c>
      <c r="D25" s="558">
        <v>115</v>
      </c>
      <c r="E25" s="558">
        <v>13.5</v>
      </c>
      <c r="F25" s="558">
        <v>18</v>
      </c>
      <c r="G25" s="559">
        <v>18</v>
      </c>
      <c r="H25" s="539">
        <v>91.9</v>
      </c>
      <c r="I25" s="531">
        <v>364</v>
      </c>
      <c r="J25" s="531">
        <v>328</v>
      </c>
      <c r="K25" s="531" t="s">
        <v>2698</v>
      </c>
      <c r="L25" s="531">
        <v>57</v>
      </c>
      <c r="M25" s="537">
        <v>70</v>
      </c>
      <c r="N25" s="530">
        <v>1.22</v>
      </c>
      <c r="O25" s="530">
        <v>16.87</v>
      </c>
      <c r="P25" s="543" t="s">
        <v>526</v>
      </c>
      <c r="Q25" s="539">
        <v>72.2</v>
      </c>
      <c r="R25" s="531">
        <v>20980</v>
      </c>
      <c r="S25" s="531">
        <v>1049</v>
      </c>
      <c r="T25" s="531">
        <v>1263</v>
      </c>
      <c r="U25" s="530">
        <v>15.11</v>
      </c>
      <c r="V25" s="532">
        <v>56.2</v>
      </c>
      <c r="W25" s="531">
        <v>1045</v>
      </c>
      <c r="X25" s="531">
        <v>122.6</v>
      </c>
      <c r="Y25" s="531">
        <v>191.4</v>
      </c>
      <c r="Z25" s="532">
        <v>3.37</v>
      </c>
      <c r="AA25" s="533">
        <v>42</v>
      </c>
      <c r="AB25" s="530">
        <v>79.14</v>
      </c>
      <c r="AC25" s="533">
        <v>259</v>
      </c>
      <c r="AD25" s="530">
        <v>2.98</v>
      </c>
      <c r="AE25" s="555">
        <v>6.06</v>
      </c>
      <c r="AF25" s="531">
        <v>1</v>
      </c>
      <c r="AG25" s="537">
        <v>1</v>
      </c>
      <c r="AH25" s="531">
        <v>1</v>
      </c>
      <c r="AI25" s="538">
        <v>1</v>
      </c>
      <c r="AJ25" s="536" t="s">
        <v>2648</v>
      </c>
      <c r="AK25" s="560" t="s">
        <v>2648</v>
      </c>
      <c r="AL25" s="560" t="s">
        <v>2648</v>
      </c>
      <c r="AM25" s="114"/>
    </row>
    <row r="26" spans="1:39" ht="13.5" customHeight="1">
      <c r="A26" s="487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389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06"/>
      <c r="AG26" s="106"/>
      <c r="AH26" s="106"/>
      <c r="AI26" s="106"/>
      <c r="AJ26" s="106"/>
      <c r="AK26" s="106"/>
      <c r="AL26" s="106"/>
      <c r="AM26" s="106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</sheetData>
  <mergeCells count="21">
    <mergeCell ref="AK6:AK10"/>
    <mergeCell ref="AL6:AL10"/>
    <mergeCell ref="AF6:AI6"/>
    <mergeCell ref="AF8:AG8"/>
    <mergeCell ref="AH8:AI8"/>
    <mergeCell ref="AF9:AG9"/>
    <mergeCell ref="AH9:AI9"/>
    <mergeCell ref="W5:Z5"/>
    <mergeCell ref="R4:AE4"/>
    <mergeCell ref="AJ6:AJ10"/>
    <mergeCell ref="AA5:AE5"/>
    <mergeCell ref="N4:O5"/>
    <mergeCell ref="P4:Q5"/>
    <mergeCell ref="A1:AI1"/>
    <mergeCell ref="A2:AE2"/>
    <mergeCell ref="A3:AI3"/>
    <mergeCell ref="A4:B5"/>
    <mergeCell ref="C4:G5"/>
    <mergeCell ref="H4:H5"/>
    <mergeCell ref="I4:M5"/>
    <mergeCell ref="R5:V5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77"/>
  <headerFooter alignWithMargins="0">
    <oddFooter>&amp;L&amp;"Helvetica,Regular"&amp;8&amp;F
&amp;D&amp;R&amp;"Helvetica,Regular"&amp;8Profilés &amp;A
Page &amp;P/&amp;N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1"/>
  <sheetViews>
    <sheetView showGridLines="0" zoomScale="75" zoomScaleNormal="75" workbookViewId="0" topLeftCell="A1">
      <selection activeCell="AG4" sqref="AG4"/>
    </sheetView>
  </sheetViews>
  <sheetFormatPr defaultColWidth="9.00390625" defaultRowHeight="13.5" customHeight="1"/>
  <cols>
    <col min="1" max="1" width="13.75390625" style="324" customWidth="1"/>
    <col min="2" max="2" width="4.375" style="98" customWidth="1"/>
    <col min="3" max="3" width="3.75390625" style="98" customWidth="1"/>
    <col min="4" max="4" width="3.625" style="98" customWidth="1"/>
    <col min="5" max="6" width="4.375" style="98" customWidth="1"/>
    <col min="7" max="7" width="4.375" style="115" customWidth="1"/>
    <col min="8" max="8" width="4.375" style="98" customWidth="1"/>
    <col min="9" max="9" width="5.00390625" style="98" customWidth="1"/>
    <col min="10" max="10" width="3.625" style="98" customWidth="1"/>
    <col min="11" max="11" width="3.875" style="98" customWidth="1"/>
    <col min="12" max="12" width="4.875" style="98" customWidth="1"/>
    <col min="13" max="13" width="5.125" style="98" customWidth="1"/>
    <col min="14" max="15" width="5.25390625" style="98" customWidth="1"/>
    <col min="16" max="16" width="12.125" style="324" customWidth="1"/>
    <col min="17" max="17" width="4.625" style="98" customWidth="1"/>
    <col min="18" max="18" width="4.25390625" style="98" customWidth="1"/>
    <col min="19" max="19" width="4.125" style="98" customWidth="1"/>
    <col min="20" max="20" width="4.75390625" style="98" customWidth="1"/>
    <col min="21" max="21" width="3.875" style="98" customWidth="1"/>
    <col min="22" max="22" width="4.25390625" style="98" customWidth="1"/>
    <col min="23" max="24" width="4.375" style="98" customWidth="1"/>
    <col min="25" max="25" width="6.125" style="98" customWidth="1"/>
    <col min="26" max="26" width="4.125" style="98" customWidth="1"/>
    <col min="27" max="27" width="3.875" style="98" customWidth="1"/>
    <col min="28" max="28" width="4.25390625" style="98" customWidth="1"/>
    <col min="29" max="29" width="5.125" style="98" customWidth="1"/>
    <col min="30" max="31" width="4.00390625" style="98" customWidth="1"/>
    <col min="32" max="33" width="5.125" style="98" customWidth="1"/>
    <col min="34" max="34" width="5.25390625" style="98" customWidth="1"/>
    <col min="35" max="35" width="5.00390625" style="98" customWidth="1"/>
    <col min="36" max="36" width="3.00390625" style="98" customWidth="1"/>
    <col min="37" max="38" width="2.75390625" style="98" customWidth="1"/>
    <col min="39" max="39" width="4.625" style="98" customWidth="1"/>
    <col min="40" max="40" width="10.75390625" style="98" customWidth="1"/>
    <col min="41" max="41" width="4.875" style="98" customWidth="1"/>
    <col min="42" max="42" width="6.125" style="98" customWidth="1"/>
    <col min="43" max="43" width="5.75390625" style="98" customWidth="1"/>
    <col min="44" max="45" width="4.875" style="98" customWidth="1"/>
    <col min="46" max="46" width="5.75390625" style="98" customWidth="1"/>
    <col min="47" max="47" width="4.875" style="98" customWidth="1"/>
    <col min="48" max="48" width="5.75390625" style="98" customWidth="1"/>
    <col min="49" max="86" width="4.875" style="98" customWidth="1"/>
    <col min="87" max="87" width="5.25390625" style="98" customWidth="1"/>
    <col min="88" max="230" width="4.875" style="98" customWidth="1"/>
    <col min="231" max="16384" width="10.75390625" style="98" customWidth="1"/>
  </cols>
  <sheetData>
    <row r="1" spans="1:31" ht="60" customHeight="1">
      <c r="A1" s="1052" t="s">
        <v>1494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1072"/>
      <c r="U1" s="1072"/>
      <c r="V1" s="1072"/>
      <c r="W1" s="1072"/>
      <c r="X1" s="1072"/>
      <c r="Y1" s="1072"/>
      <c r="Z1" s="1072"/>
      <c r="AA1" s="1072"/>
      <c r="AB1" s="1072"/>
      <c r="AC1" s="1072"/>
      <c r="AD1" s="1072"/>
      <c r="AE1" s="1072"/>
    </row>
    <row r="2" spans="1:31" ht="59.25" customHeight="1">
      <c r="A2" s="1052" t="s">
        <v>1495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  <c r="W2" s="1072"/>
      <c r="X2" s="1072"/>
      <c r="Y2" s="1072"/>
      <c r="Z2" s="1072"/>
      <c r="AA2" s="1072"/>
      <c r="AB2" s="1072"/>
      <c r="AC2" s="1072"/>
      <c r="AD2" s="1072"/>
      <c r="AE2" s="1072"/>
    </row>
    <row r="3" spans="1:31" ht="62.25" customHeight="1" thickBot="1">
      <c r="A3" s="1054" t="s">
        <v>2600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4"/>
      <c r="Y3" s="1074"/>
      <c r="Z3" s="1074"/>
      <c r="AA3" s="1074"/>
      <c r="AB3" s="1074"/>
      <c r="AC3" s="1074"/>
      <c r="AD3" s="1074"/>
      <c r="AE3" s="1074"/>
    </row>
    <row r="4" spans="1:35" ht="42.75" customHeight="1" thickBot="1" thickTop="1">
      <c r="A4" s="1085" t="s">
        <v>2154</v>
      </c>
      <c r="B4" s="1086"/>
      <c r="C4" s="1085" t="s">
        <v>2155</v>
      </c>
      <c r="D4" s="1089"/>
      <c r="E4" s="1089"/>
      <c r="F4" s="1089"/>
      <c r="G4" s="1086"/>
      <c r="H4" s="1091"/>
      <c r="I4" s="1085" t="s">
        <v>779</v>
      </c>
      <c r="J4" s="1089"/>
      <c r="K4" s="1089"/>
      <c r="L4" s="1089"/>
      <c r="M4" s="1086"/>
      <c r="N4" s="1085" t="s">
        <v>780</v>
      </c>
      <c r="O4" s="1086"/>
      <c r="P4" s="1092" t="s">
        <v>2154</v>
      </c>
      <c r="Q4" s="1086"/>
      <c r="R4" s="1093" t="s">
        <v>43</v>
      </c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4"/>
      <c r="AD4" s="1103"/>
      <c r="AE4" s="1104"/>
      <c r="AF4" s="551"/>
      <c r="AG4" s="552"/>
      <c r="AH4" s="552"/>
      <c r="AI4" s="552"/>
    </row>
    <row r="5" spans="1:35" ht="48.75" customHeight="1" thickBot="1" thickTop="1">
      <c r="A5" s="1087"/>
      <c r="B5" s="1088"/>
      <c r="C5" s="1087"/>
      <c r="D5" s="1090"/>
      <c r="E5" s="1090"/>
      <c r="F5" s="1090"/>
      <c r="G5" s="1088"/>
      <c r="H5" s="1087"/>
      <c r="I5" s="1087"/>
      <c r="J5" s="1090"/>
      <c r="K5" s="1090"/>
      <c r="L5" s="1090"/>
      <c r="M5" s="1088"/>
      <c r="N5" s="1087"/>
      <c r="O5" s="1088"/>
      <c r="P5" s="1090"/>
      <c r="Q5" s="1088"/>
      <c r="R5" s="1079" t="s">
        <v>758</v>
      </c>
      <c r="S5" s="1094"/>
      <c r="T5" s="1094"/>
      <c r="U5" s="1094"/>
      <c r="V5" s="1095"/>
      <c r="W5" s="1079" t="s">
        <v>1794</v>
      </c>
      <c r="X5" s="1094"/>
      <c r="Y5" s="1094"/>
      <c r="Z5" s="1095"/>
      <c r="AA5" s="1093"/>
      <c r="AB5" s="1094"/>
      <c r="AC5" s="1094"/>
      <c r="AD5" s="1103"/>
      <c r="AE5" s="1104"/>
      <c r="AF5" s="511"/>
      <c r="AG5" s="512"/>
      <c r="AH5" s="512"/>
      <c r="AI5" s="512"/>
    </row>
    <row r="6" spans="1:39" s="111" customFormat="1" ht="13.5" customHeight="1" thickTop="1">
      <c r="A6" s="281"/>
      <c r="B6" s="282"/>
      <c r="C6" s="283"/>
      <c r="D6" s="283"/>
      <c r="E6" s="283"/>
      <c r="F6" s="283"/>
      <c r="G6" s="284"/>
      <c r="H6" s="284"/>
      <c r="I6" s="283"/>
      <c r="J6" s="283"/>
      <c r="K6" s="283"/>
      <c r="L6" s="283"/>
      <c r="M6" s="284"/>
      <c r="N6" s="283"/>
      <c r="O6" s="283"/>
      <c r="P6" s="285"/>
      <c r="Q6" s="284"/>
      <c r="R6" s="283"/>
      <c r="S6" s="283"/>
      <c r="T6" s="283"/>
      <c r="U6" s="283"/>
      <c r="V6" s="284"/>
      <c r="W6" s="283"/>
      <c r="X6" s="283"/>
      <c r="Y6" s="283"/>
      <c r="Z6" s="284"/>
      <c r="AA6" s="283"/>
      <c r="AB6" s="283"/>
      <c r="AC6" s="283"/>
      <c r="AD6" s="283"/>
      <c r="AE6" s="388"/>
      <c r="AF6" s="1080" t="s">
        <v>2149</v>
      </c>
      <c r="AG6" s="1069"/>
      <c r="AH6" s="1069"/>
      <c r="AI6" s="1070"/>
      <c r="AJ6" s="1077" t="s">
        <v>2841</v>
      </c>
      <c r="AK6" s="1083" t="s">
        <v>1011</v>
      </c>
      <c r="AL6" s="1083" t="s">
        <v>1012</v>
      </c>
      <c r="AM6" s="292"/>
    </row>
    <row r="7" spans="1:39" s="111" customFormat="1" ht="13.5" customHeight="1">
      <c r="A7" s="290"/>
      <c r="B7" s="291"/>
      <c r="C7" s="292"/>
      <c r="D7" s="292"/>
      <c r="E7" s="292"/>
      <c r="F7" s="292"/>
      <c r="G7" s="293"/>
      <c r="H7" s="293"/>
      <c r="I7" s="292"/>
      <c r="J7" s="292"/>
      <c r="K7" s="292"/>
      <c r="L7" s="292"/>
      <c r="M7" s="293"/>
      <c r="N7" s="292"/>
      <c r="O7" s="292"/>
      <c r="P7" s="294"/>
      <c r="Q7" s="293"/>
      <c r="R7" s="292"/>
      <c r="S7" s="292"/>
      <c r="T7" s="292"/>
      <c r="U7" s="292"/>
      <c r="V7" s="293"/>
      <c r="W7" s="292"/>
      <c r="X7" s="292"/>
      <c r="Y7" s="292"/>
      <c r="Z7" s="293"/>
      <c r="AA7" s="292"/>
      <c r="AB7" s="292"/>
      <c r="AC7" s="292"/>
      <c r="AD7" s="292"/>
      <c r="AE7" s="371"/>
      <c r="AF7" s="366"/>
      <c r="AG7" s="367"/>
      <c r="AH7" s="298"/>
      <c r="AI7" s="300"/>
      <c r="AJ7" s="1077"/>
      <c r="AK7" s="1083"/>
      <c r="AL7" s="1083"/>
      <c r="AM7" s="368"/>
    </row>
    <row r="8" spans="2:63" s="112" customFormat="1" ht="13.5" customHeight="1">
      <c r="B8" s="364" t="s">
        <v>400</v>
      </c>
      <c r="C8" s="302" t="s">
        <v>401</v>
      </c>
      <c r="D8" s="302" t="s">
        <v>402</v>
      </c>
      <c r="E8" s="302" t="s">
        <v>403</v>
      </c>
      <c r="F8" s="302" t="s">
        <v>404</v>
      </c>
      <c r="G8" s="301" t="s">
        <v>405</v>
      </c>
      <c r="H8" s="301" t="s">
        <v>406</v>
      </c>
      <c r="I8" s="302" t="s">
        <v>407</v>
      </c>
      <c r="J8" s="302" t="s">
        <v>408</v>
      </c>
      <c r="K8" s="302" t="s">
        <v>409</v>
      </c>
      <c r="L8" s="302" t="s">
        <v>2395</v>
      </c>
      <c r="M8" s="301" t="s">
        <v>1886</v>
      </c>
      <c r="N8" s="302" t="s">
        <v>412</v>
      </c>
      <c r="O8" s="302" t="s">
        <v>413</v>
      </c>
      <c r="P8" s="303"/>
      <c r="Q8" s="301" t="s">
        <v>400</v>
      </c>
      <c r="R8" s="302" t="s">
        <v>414</v>
      </c>
      <c r="S8" s="302" t="s">
        <v>415</v>
      </c>
      <c r="T8" s="302" t="s">
        <v>2285</v>
      </c>
      <c r="U8" s="302" t="s">
        <v>416</v>
      </c>
      <c r="V8" s="301" t="s">
        <v>417</v>
      </c>
      <c r="W8" s="302" t="s">
        <v>418</v>
      </c>
      <c r="X8" s="302" t="s">
        <v>1887</v>
      </c>
      <c r="Y8" s="302" t="s">
        <v>252</v>
      </c>
      <c r="Z8" s="301" t="s">
        <v>420</v>
      </c>
      <c r="AA8" s="302" t="s">
        <v>421</v>
      </c>
      <c r="AB8" s="302" t="s">
        <v>2166</v>
      </c>
      <c r="AC8" s="302" t="s">
        <v>2601</v>
      </c>
      <c r="AD8" s="302" t="s">
        <v>2167</v>
      </c>
      <c r="AE8" s="365" t="s">
        <v>794</v>
      </c>
      <c r="AF8" s="1105" t="s">
        <v>423</v>
      </c>
      <c r="AG8" s="1106"/>
      <c r="AH8" s="1107" t="s">
        <v>423</v>
      </c>
      <c r="AI8" s="1108"/>
      <c r="AJ8" s="1077"/>
      <c r="AK8" s="1083"/>
      <c r="AL8" s="1083"/>
      <c r="AM8" s="390"/>
      <c r="AN8" s="111"/>
      <c r="AO8" s="111"/>
      <c r="AP8" s="111"/>
      <c r="AQ8" s="292"/>
      <c r="AR8" s="292"/>
      <c r="AS8" s="292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</row>
    <row r="9" spans="2:63" s="112" customFormat="1" ht="13.5" customHeight="1">
      <c r="B9" s="364" t="s">
        <v>2371</v>
      </c>
      <c r="C9" s="302" t="s">
        <v>2372</v>
      </c>
      <c r="D9" s="302" t="s">
        <v>2373</v>
      </c>
      <c r="E9" s="302" t="s">
        <v>2373</v>
      </c>
      <c r="F9" s="302" t="s">
        <v>2373</v>
      </c>
      <c r="G9" s="301" t="s">
        <v>2373</v>
      </c>
      <c r="H9" s="301" t="s">
        <v>976</v>
      </c>
      <c r="I9" s="302" t="s">
        <v>2373</v>
      </c>
      <c r="J9" s="302" t="s">
        <v>2373</v>
      </c>
      <c r="K9" s="302"/>
      <c r="L9" s="302" t="s">
        <v>2373</v>
      </c>
      <c r="M9" s="301" t="s">
        <v>2373</v>
      </c>
      <c r="N9" s="302" t="s">
        <v>1888</v>
      </c>
      <c r="O9" s="302" t="s">
        <v>1889</v>
      </c>
      <c r="P9" s="303"/>
      <c r="Q9" s="301" t="s">
        <v>2371</v>
      </c>
      <c r="R9" s="302" t="s">
        <v>977</v>
      </c>
      <c r="S9" s="302" t="s">
        <v>2849</v>
      </c>
      <c r="T9" s="302" t="s">
        <v>2849</v>
      </c>
      <c r="U9" s="302" t="s">
        <v>2373</v>
      </c>
      <c r="V9" s="301" t="s">
        <v>976</v>
      </c>
      <c r="W9" s="302" t="s">
        <v>2850</v>
      </c>
      <c r="X9" s="302" t="s">
        <v>2849</v>
      </c>
      <c r="Y9" s="302" t="s">
        <v>2849</v>
      </c>
      <c r="Z9" s="301" t="s">
        <v>2373</v>
      </c>
      <c r="AA9" s="302" t="s">
        <v>2373</v>
      </c>
      <c r="AB9" s="302" t="s">
        <v>2850</v>
      </c>
      <c r="AC9" s="302" t="s">
        <v>2588</v>
      </c>
      <c r="AD9" s="302" t="s">
        <v>2373</v>
      </c>
      <c r="AE9" s="365" t="s">
        <v>2373</v>
      </c>
      <c r="AF9" s="1109" t="s">
        <v>2377</v>
      </c>
      <c r="AG9" s="1110"/>
      <c r="AH9" s="1111" t="s">
        <v>2378</v>
      </c>
      <c r="AI9" s="1112"/>
      <c r="AJ9" s="1077"/>
      <c r="AK9" s="1083"/>
      <c r="AL9" s="1083"/>
      <c r="AM9" s="390"/>
      <c r="AN9" s="111"/>
      <c r="AO9" s="111"/>
      <c r="AP9" s="111"/>
      <c r="AQ9" s="292"/>
      <c r="AR9" s="292"/>
      <c r="AS9" s="292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</row>
    <row r="10" spans="1:45" s="111" customFormat="1" ht="18.75" customHeight="1" thickBot="1">
      <c r="A10" s="311"/>
      <c r="B10" s="310"/>
      <c r="C10" s="311"/>
      <c r="D10" s="311"/>
      <c r="E10" s="311"/>
      <c r="F10" s="311"/>
      <c r="G10" s="312"/>
      <c r="H10" s="248" t="s">
        <v>1795</v>
      </c>
      <c r="I10" s="311"/>
      <c r="J10" s="311"/>
      <c r="K10" s="311"/>
      <c r="L10" s="311"/>
      <c r="M10" s="312"/>
      <c r="N10" s="311"/>
      <c r="O10" s="311"/>
      <c r="P10" s="310"/>
      <c r="Q10" s="312"/>
      <c r="R10" s="247" t="s">
        <v>1796</v>
      </c>
      <c r="S10" s="247" t="s">
        <v>1797</v>
      </c>
      <c r="T10" s="247" t="s">
        <v>1797</v>
      </c>
      <c r="U10" s="247" t="s">
        <v>1798</v>
      </c>
      <c r="V10" s="248" t="s">
        <v>1795</v>
      </c>
      <c r="W10" s="247" t="s">
        <v>1796</v>
      </c>
      <c r="X10" s="247" t="s">
        <v>1797</v>
      </c>
      <c r="Y10" s="247" t="s">
        <v>1797</v>
      </c>
      <c r="Z10" s="248" t="s">
        <v>1798</v>
      </c>
      <c r="AA10" s="247"/>
      <c r="AB10" s="247" t="s">
        <v>1796</v>
      </c>
      <c r="AC10" s="43" t="s">
        <v>1799</v>
      </c>
      <c r="AD10" s="247" t="s">
        <v>1798</v>
      </c>
      <c r="AE10" s="350" t="s">
        <v>1798</v>
      </c>
      <c r="AF10" s="553" t="s">
        <v>2151</v>
      </c>
      <c r="AG10" s="384" t="s">
        <v>2152</v>
      </c>
      <c r="AH10" s="384" t="s">
        <v>2151</v>
      </c>
      <c r="AI10" s="385" t="s">
        <v>2152</v>
      </c>
      <c r="AJ10" s="1078"/>
      <c r="AK10" s="1084"/>
      <c r="AL10" s="1084"/>
      <c r="AM10" s="386"/>
      <c r="AQ10" s="292"/>
      <c r="AR10" s="292"/>
      <c r="AS10" s="292"/>
    </row>
    <row r="11" spans="1:63" s="115" customFormat="1" ht="13.5" customHeight="1" thickTop="1">
      <c r="A11" s="318"/>
      <c r="P11" s="318"/>
      <c r="AN11" s="98"/>
      <c r="AO11" s="98"/>
      <c r="AP11" s="98"/>
      <c r="AT11" s="98"/>
      <c r="AU11" s="98"/>
      <c r="AV11" s="98"/>
      <c r="AW11" s="391"/>
      <c r="AX11" s="391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</row>
    <row r="12" spans="1:39" s="113" customFormat="1" ht="13.5" customHeight="1">
      <c r="A12" s="542" t="s">
        <v>1496</v>
      </c>
      <c r="B12" s="561">
        <v>8.65</v>
      </c>
      <c r="C12" s="531">
        <v>80</v>
      </c>
      <c r="D12" s="531">
        <v>45</v>
      </c>
      <c r="E12" s="531">
        <v>6</v>
      </c>
      <c r="F12" s="531">
        <v>8</v>
      </c>
      <c r="G12" s="531">
        <v>8</v>
      </c>
      <c r="H12" s="537">
        <v>4</v>
      </c>
      <c r="I12" s="532">
        <v>11.02</v>
      </c>
      <c r="J12" s="531">
        <v>47</v>
      </c>
      <c r="K12" s="531" t="s">
        <v>627</v>
      </c>
      <c r="L12" s="531" t="s">
        <v>627</v>
      </c>
      <c r="M12" s="537" t="s">
        <v>627</v>
      </c>
      <c r="N12" s="529">
        <v>0.321</v>
      </c>
      <c r="O12" s="530">
        <v>37.1</v>
      </c>
      <c r="P12" s="543" t="s">
        <v>536</v>
      </c>
      <c r="Q12" s="561">
        <v>8.65</v>
      </c>
      <c r="R12" s="562">
        <v>106</v>
      </c>
      <c r="S12" s="531">
        <v>26.6</v>
      </c>
      <c r="T12" s="533">
        <v>32.3</v>
      </c>
      <c r="U12" s="530">
        <v>3.1</v>
      </c>
      <c r="V12" s="532">
        <v>4.9</v>
      </c>
      <c r="W12" s="531">
        <v>19.4</v>
      </c>
      <c r="X12" s="531">
        <v>6.38</v>
      </c>
      <c r="Y12" s="531">
        <v>11.9</v>
      </c>
      <c r="Z12" s="532">
        <v>1.33</v>
      </c>
      <c r="AA12" s="533">
        <v>19.4</v>
      </c>
      <c r="AB12" s="518">
        <v>2.2</v>
      </c>
      <c r="AC12" s="520">
        <v>0.18</v>
      </c>
      <c r="AD12" s="520">
        <v>1.42</v>
      </c>
      <c r="AE12" s="520">
        <v>2.65</v>
      </c>
      <c r="AF12" s="563">
        <v>1</v>
      </c>
      <c r="AG12" s="520">
        <v>1</v>
      </c>
      <c r="AH12" s="564">
        <v>1</v>
      </c>
      <c r="AI12" s="524">
        <v>1</v>
      </c>
      <c r="AJ12" s="526" t="s">
        <v>2648</v>
      </c>
      <c r="AK12" s="522"/>
      <c r="AL12" s="522"/>
      <c r="AM12" s="92"/>
    </row>
    <row r="13" spans="1:39" s="113" customFormat="1" ht="13.5" customHeight="1">
      <c r="A13" s="542" t="s">
        <v>1497</v>
      </c>
      <c r="B13" s="527">
        <v>10.6</v>
      </c>
      <c r="C13" s="531">
        <v>100</v>
      </c>
      <c r="D13" s="531">
        <v>50</v>
      </c>
      <c r="E13" s="531">
        <v>6</v>
      </c>
      <c r="F13" s="531">
        <v>8.5</v>
      </c>
      <c r="G13" s="531">
        <v>8.5</v>
      </c>
      <c r="H13" s="537">
        <v>4.5</v>
      </c>
      <c r="I13" s="532">
        <v>13.5</v>
      </c>
      <c r="J13" s="531">
        <v>64</v>
      </c>
      <c r="K13" s="531" t="s">
        <v>627</v>
      </c>
      <c r="L13" s="531" t="s">
        <v>627</v>
      </c>
      <c r="M13" s="537" t="s">
        <v>627</v>
      </c>
      <c r="N13" s="529">
        <v>0.372</v>
      </c>
      <c r="O13" s="530">
        <v>35.1</v>
      </c>
      <c r="P13" s="543" t="s">
        <v>537</v>
      </c>
      <c r="Q13" s="527">
        <v>10.6</v>
      </c>
      <c r="R13" s="531">
        <v>206</v>
      </c>
      <c r="S13" s="531">
        <v>41.2</v>
      </c>
      <c r="T13" s="533">
        <v>49</v>
      </c>
      <c r="U13" s="531">
        <v>3.91</v>
      </c>
      <c r="V13" s="537">
        <v>6.46</v>
      </c>
      <c r="W13" s="531">
        <v>29.3</v>
      </c>
      <c r="X13" s="531">
        <v>8.49</v>
      </c>
      <c r="Y13" s="531">
        <v>16.2</v>
      </c>
      <c r="Z13" s="565">
        <v>1.47</v>
      </c>
      <c r="AA13" s="533">
        <v>20.3</v>
      </c>
      <c r="AB13" s="520">
        <v>2.81</v>
      </c>
      <c r="AC13" s="520">
        <v>0.41</v>
      </c>
      <c r="AD13" s="520">
        <v>1.55</v>
      </c>
      <c r="AE13" s="520">
        <v>2.93</v>
      </c>
      <c r="AF13" s="563">
        <v>1</v>
      </c>
      <c r="AG13" s="520">
        <v>1</v>
      </c>
      <c r="AH13" s="564">
        <v>1</v>
      </c>
      <c r="AI13" s="524">
        <v>1</v>
      </c>
      <c r="AJ13" s="540" t="s">
        <v>2648</v>
      </c>
      <c r="AK13" s="541" t="s">
        <v>2648</v>
      </c>
      <c r="AL13" s="541" t="s">
        <v>2648</v>
      </c>
      <c r="AM13" s="92"/>
    </row>
    <row r="14" spans="1:39" s="113" customFormat="1" ht="13.5" customHeight="1">
      <c r="A14" s="542" t="s">
        <v>538</v>
      </c>
      <c r="B14" s="527">
        <v>13.4</v>
      </c>
      <c r="C14" s="531">
        <v>120</v>
      </c>
      <c r="D14" s="531">
        <v>55</v>
      </c>
      <c r="E14" s="531">
        <v>7</v>
      </c>
      <c r="F14" s="531">
        <v>9</v>
      </c>
      <c r="G14" s="531">
        <v>9</v>
      </c>
      <c r="H14" s="537">
        <v>4.5</v>
      </c>
      <c r="I14" s="532">
        <v>17</v>
      </c>
      <c r="J14" s="531">
        <v>82</v>
      </c>
      <c r="K14" s="531" t="s">
        <v>627</v>
      </c>
      <c r="L14" s="531" t="s">
        <v>627</v>
      </c>
      <c r="M14" s="537" t="s">
        <v>627</v>
      </c>
      <c r="N14" s="529">
        <v>0.434</v>
      </c>
      <c r="O14" s="530">
        <v>32.52</v>
      </c>
      <c r="P14" s="543" t="s">
        <v>538</v>
      </c>
      <c r="Q14" s="527">
        <v>13.4</v>
      </c>
      <c r="R14" s="531">
        <v>364</v>
      </c>
      <c r="S14" s="531">
        <v>60.7</v>
      </c>
      <c r="T14" s="531">
        <v>72.6</v>
      </c>
      <c r="U14" s="531">
        <v>4.62</v>
      </c>
      <c r="V14" s="532">
        <v>8.8</v>
      </c>
      <c r="W14" s="531">
        <v>43.2</v>
      </c>
      <c r="X14" s="531">
        <v>11.1</v>
      </c>
      <c r="Y14" s="531">
        <v>21.2</v>
      </c>
      <c r="Z14" s="565">
        <v>1.59</v>
      </c>
      <c r="AA14" s="533">
        <v>22.2</v>
      </c>
      <c r="AB14" s="520">
        <v>4.15</v>
      </c>
      <c r="AC14" s="518">
        <v>0.9</v>
      </c>
      <c r="AD14" s="518">
        <v>1.6</v>
      </c>
      <c r="AE14" s="520">
        <v>3.03</v>
      </c>
      <c r="AF14" s="563">
        <v>1</v>
      </c>
      <c r="AG14" s="520">
        <v>1</v>
      </c>
      <c r="AH14" s="564">
        <v>1</v>
      </c>
      <c r="AI14" s="524">
        <v>1</v>
      </c>
      <c r="AJ14" s="540" t="s">
        <v>2648</v>
      </c>
      <c r="AK14" s="541" t="s">
        <v>2648</v>
      </c>
      <c r="AL14" s="541" t="s">
        <v>2648</v>
      </c>
      <c r="AM14" s="92"/>
    </row>
    <row r="15" spans="1:39" s="111" customFormat="1" ht="13.5" customHeight="1">
      <c r="A15" s="542" t="s">
        <v>539</v>
      </c>
      <c r="B15" s="527">
        <v>16</v>
      </c>
      <c r="C15" s="531">
        <v>140</v>
      </c>
      <c r="D15" s="531">
        <v>60</v>
      </c>
      <c r="E15" s="531">
        <v>7</v>
      </c>
      <c r="F15" s="531">
        <v>10</v>
      </c>
      <c r="G15" s="531">
        <v>10</v>
      </c>
      <c r="H15" s="537">
        <v>5</v>
      </c>
      <c r="I15" s="532">
        <v>20.4</v>
      </c>
      <c r="J15" s="531">
        <v>98</v>
      </c>
      <c r="K15" s="531" t="s">
        <v>2672</v>
      </c>
      <c r="L15" s="531">
        <v>33</v>
      </c>
      <c r="M15" s="537">
        <v>37</v>
      </c>
      <c r="N15" s="529">
        <v>0.489</v>
      </c>
      <c r="O15" s="530">
        <v>30.54</v>
      </c>
      <c r="P15" s="543" t="s">
        <v>539</v>
      </c>
      <c r="Q15" s="527">
        <v>16</v>
      </c>
      <c r="R15" s="531">
        <v>605</v>
      </c>
      <c r="S15" s="531">
        <v>86.4</v>
      </c>
      <c r="T15" s="531">
        <v>103</v>
      </c>
      <c r="U15" s="531">
        <v>5.45</v>
      </c>
      <c r="V15" s="537">
        <v>10.41</v>
      </c>
      <c r="W15" s="531">
        <v>62.7</v>
      </c>
      <c r="X15" s="531">
        <v>14.8</v>
      </c>
      <c r="Y15" s="531">
        <v>28.3</v>
      </c>
      <c r="Z15" s="565">
        <v>1.75</v>
      </c>
      <c r="AA15" s="533">
        <v>23.9</v>
      </c>
      <c r="AB15" s="520">
        <v>5.68</v>
      </c>
      <c r="AC15" s="518">
        <v>1.8</v>
      </c>
      <c r="AD15" s="520">
        <v>1.75</v>
      </c>
      <c r="AE15" s="520">
        <v>3.37</v>
      </c>
      <c r="AF15" s="563">
        <v>1</v>
      </c>
      <c r="AG15" s="520">
        <v>1</v>
      </c>
      <c r="AH15" s="564">
        <v>1</v>
      </c>
      <c r="AI15" s="524">
        <v>1</v>
      </c>
      <c r="AJ15" s="540" t="s">
        <v>2648</v>
      </c>
      <c r="AK15" s="541" t="s">
        <v>2648</v>
      </c>
      <c r="AL15" s="541" t="s">
        <v>2648</v>
      </c>
      <c r="AM15" s="92"/>
    </row>
    <row r="16" spans="1:39" s="111" customFormat="1" ht="13.5" customHeight="1">
      <c r="A16" s="542" t="s">
        <v>540</v>
      </c>
      <c r="B16" s="527">
        <v>18.8</v>
      </c>
      <c r="C16" s="531">
        <v>160</v>
      </c>
      <c r="D16" s="531">
        <v>65</v>
      </c>
      <c r="E16" s="531">
        <v>7.5</v>
      </c>
      <c r="F16" s="531">
        <v>10.5</v>
      </c>
      <c r="G16" s="531">
        <v>10.5</v>
      </c>
      <c r="H16" s="537">
        <v>5.5</v>
      </c>
      <c r="I16" s="532">
        <v>24</v>
      </c>
      <c r="J16" s="531">
        <v>115</v>
      </c>
      <c r="K16" s="531" t="s">
        <v>2672</v>
      </c>
      <c r="L16" s="531">
        <v>34</v>
      </c>
      <c r="M16" s="537">
        <v>42</v>
      </c>
      <c r="N16" s="529">
        <v>0.546</v>
      </c>
      <c r="O16" s="530">
        <v>28.98</v>
      </c>
      <c r="P16" s="543" t="s">
        <v>540</v>
      </c>
      <c r="Q16" s="527">
        <v>18.8</v>
      </c>
      <c r="R16" s="531">
        <v>925</v>
      </c>
      <c r="S16" s="531">
        <v>116</v>
      </c>
      <c r="T16" s="531">
        <v>138</v>
      </c>
      <c r="U16" s="531">
        <v>6.21</v>
      </c>
      <c r="V16" s="532">
        <v>12.6</v>
      </c>
      <c r="W16" s="531">
        <v>85.3</v>
      </c>
      <c r="X16" s="531">
        <v>18.3</v>
      </c>
      <c r="Y16" s="531">
        <v>35.2</v>
      </c>
      <c r="Z16" s="565">
        <v>1.89</v>
      </c>
      <c r="AA16" s="533">
        <v>25.3</v>
      </c>
      <c r="AB16" s="520">
        <v>7.39</v>
      </c>
      <c r="AC16" s="520">
        <v>3.26</v>
      </c>
      <c r="AD16" s="520">
        <v>1.84</v>
      </c>
      <c r="AE16" s="520">
        <v>3.56</v>
      </c>
      <c r="AF16" s="563">
        <v>1</v>
      </c>
      <c r="AG16" s="520">
        <v>1</v>
      </c>
      <c r="AH16" s="564">
        <v>1</v>
      </c>
      <c r="AI16" s="524">
        <v>1</v>
      </c>
      <c r="AJ16" s="540" t="s">
        <v>2648</v>
      </c>
      <c r="AK16" s="541" t="s">
        <v>2648</v>
      </c>
      <c r="AL16" s="541" t="s">
        <v>2648</v>
      </c>
      <c r="AM16" s="92"/>
    </row>
    <row r="17" spans="1:39" s="112" customFormat="1" ht="13.5" customHeight="1">
      <c r="A17" s="542" t="s">
        <v>541</v>
      </c>
      <c r="B17" s="527">
        <v>22</v>
      </c>
      <c r="C17" s="531">
        <v>180</v>
      </c>
      <c r="D17" s="531">
        <v>70</v>
      </c>
      <c r="E17" s="531">
        <v>8</v>
      </c>
      <c r="F17" s="531">
        <v>11</v>
      </c>
      <c r="G17" s="531">
        <v>11</v>
      </c>
      <c r="H17" s="537">
        <v>5.5</v>
      </c>
      <c r="I17" s="532">
        <v>28</v>
      </c>
      <c r="J17" s="531">
        <v>133</v>
      </c>
      <c r="K17" s="531" t="s">
        <v>2652</v>
      </c>
      <c r="L17" s="531">
        <v>38</v>
      </c>
      <c r="M17" s="537">
        <v>41</v>
      </c>
      <c r="N17" s="529">
        <v>0.611</v>
      </c>
      <c r="O17" s="530">
        <v>27.8</v>
      </c>
      <c r="P17" s="543" t="s">
        <v>541</v>
      </c>
      <c r="Q17" s="527">
        <v>22</v>
      </c>
      <c r="R17" s="531">
        <v>1350</v>
      </c>
      <c r="S17" s="531">
        <v>150</v>
      </c>
      <c r="T17" s="531">
        <v>179</v>
      </c>
      <c r="U17" s="531">
        <v>6.95</v>
      </c>
      <c r="V17" s="537">
        <v>15.09</v>
      </c>
      <c r="W17" s="531">
        <v>114</v>
      </c>
      <c r="X17" s="531">
        <v>22.4</v>
      </c>
      <c r="Y17" s="531">
        <v>42.9</v>
      </c>
      <c r="Z17" s="565">
        <v>2.02</v>
      </c>
      <c r="AA17" s="533">
        <v>26.7</v>
      </c>
      <c r="AB17" s="520">
        <v>9.55</v>
      </c>
      <c r="AC17" s="520">
        <v>5.57</v>
      </c>
      <c r="AD17" s="520">
        <v>1.92</v>
      </c>
      <c r="AE17" s="520">
        <v>3.75</v>
      </c>
      <c r="AF17" s="563">
        <v>1</v>
      </c>
      <c r="AG17" s="520">
        <v>1</v>
      </c>
      <c r="AH17" s="564">
        <v>1</v>
      </c>
      <c r="AI17" s="524">
        <v>1</v>
      </c>
      <c r="AJ17" s="540" t="s">
        <v>2648</v>
      </c>
      <c r="AK17" s="541" t="s">
        <v>2648</v>
      </c>
      <c r="AL17" s="541" t="s">
        <v>2648</v>
      </c>
      <c r="AM17" s="92"/>
    </row>
    <row r="18" spans="1:39" s="111" customFormat="1" ht="13.5" customHeight="1">
      <c r="A18" s="542" t="s">
        <v>542</v>
      </c>
      <c r="B18" s="527">
        <v>25.3</v>
      </c>
      <c r="C18" s="531">
        <v>200</v>
      </c>
      <c r="D18" s="531">
        <v>75</v>
      </c>
      <c r="E18" s="531">
        <v>8.5</v>
      </c>
      <c r="F18" s="531">
        <v>11.5</v>
      </c>
      <c r="G18" s="531">
        <v>11.5</v>
      </c>
      <c r="H18" s="537">
        <v>6</v>
      </c>
      <c r="I18" s="532">
        <v>32.2</v>
      </c>
      <c r="J18" s="531">
        <v>151</v>
      </c>
      <c r="K18" s="531" t="s">
        <v>2652</v>
      </c>
      <c r="L18" s="531">
        <v>39</v>
      </c>
      <c r="M18" s="537">
        <v>46</v>
      </c>
      <c r="N18" s="529">
        <v>0.661</v>
      </c>
      <c r="O18" s="530">
        <v>26.15</v>
      </c>
      <c r="P18" s="543" t="s">
        <v>542</v>
      </c>
      <c r="Q18" s="527">
        <v>25.3</v>
      </c>
      <c r="R18" s="531">
        <v>1910</v>
      </c>
      <c r="S18" s="531">
        <v>191</v>
      </c>
      <c r="T18" s="531">
        <v>228</v>
      </c>
      <c r="U18" s="530">
        <v>7.7</v>
      </c>
      <c r="V18" s="537">
        <v>17.71</v>
      </c>
      <c r="W18" s="531">
        <v>148</v>
      </c>
      <c r="X18" s="533">
        <v>27</v>
      </c>
      <c r="Y18" s="531">
        <v>51.8</v>
      </c>
      <c r="Z18" s="565">
        <v>2.14</v>
      </c>
      <c r="AA18" s="533">
        <v>28.1</v>
      </c>
      <c r="AB18" s="520">
        <v>11.9</v>
      </c>
      <c r="AC18" s="520">
        <v>9.07</v>
      </c>
      <c r="AD18" s="520">
        <v>2.01</v>
      </c>
      <c r="AE18" s="520">
        <v>3.94</v>
      </c>
      <c r="AF18" s="563">
        <v>1</v>
      </c>
      <c r="AG18" s="520">
        <v>1</v>
      </c>
      <c r="AH18" s="564">
        <v>1</v>
      </c>
      <c r="AI18" s="524">
        <v>1</v>
      </c>
      <c r="AJ18" s="540" t="s">
        <v>2648</v>
      </c>
      <c r="AK18" s="541" t="s">
        <v>2648</v>
      </c>
      <c r="AL18" s="541" t="s">
        <v>2648</v>
      </c>
      <c r="AM18" s="92"/>
    </row>
    <row r="19" spans="1:39" s="114" customFormat="1" ht="13.5" customHeight="1">
      <c r="A19" s="542" t="s">
        <v>543</v>
      </c>
      <c r="B19" s="527">
        <v>29.4</v>
      </c>
      <c r="C19" s="531">
        <v>220</v>
      </c>
      <c r="D19" s="531">
        <v>80</v>
      </c>
      <c r="E19" s="531">
        <v>9</v>
      </c>
      <c r="F19" s="531">
        <v>12.5</v>
      </c>
      <c r="G19" s="531">
        <v>12.5</v>
      </c>
      <c r="H19" s="537">
        <v>6.5</v>
      </c>
      <c r="I19" s="532">
        <v>37.4</v>
      </c>
      <c r="J19" s="531">
        <v>167</v>
      </c>
      <c r="K19" s="531" t="s">
        <v>2652</v>
      </c>
      <c r="L19" s="531">
        <v>40</v>
      </c>
      <c r="M19" s="537">
        <v>51</v>
      </c>
      <c r="N19" s="529">
        <v>0.718</v>
      </c>
      <c r="O19" s="530">
        <v>24.46</v>
      </c>
      <c r="P19" s="543" t="s">
        <v>543</v>
      </c>
      <c r="Q19" s="527">
        <v>29.4</v>
      </c>
      <c r="R19" s="531">
        <v>2690</v>
      </c>
      <c r="S19" s="531">
        <v>245</v>
      </c>
      <c r="T19" s="531">
        <v>292</v>
      </c>
      <c r="U19" s="531">
        <v>8.48</v>
      </c>
      <c r="V19" s="537">
        <v>20.62</v>
      </c>
      <c r="W19" s="531">
        <v>197</v>
      </c>
      <c r="X19" s="531">
        <v>33.6</v>
      </c>
      <c r="Y19" s="531">
        <v>64.1</v>
      </c>
      <c r="Z19" s="565">
        <v>2.3</v>
      </c>
      <c r="AA19" s="533">
        <v>30.3</v>
      </c>
      <c r="AB19" s="523">
        <v>16</v>
      </c>
      <c r="AC19" s="520">
        <v>14.6</v>
      </c>
      <c r="AD19" s="520">
        <v>2.14</v>
      </c>
      <c r="AE19" s="518">
        <v>4.2</v>
      </c>
      <c r="AF19" s="563">
        <v>1</v>
      </c>
      <c r="AG19" s="520">
        <v>1</v>
      </c>
      <c r="AH19" s="564">
        <v>1</v>
      </c>
      <c r="AI19" s="524">
        <v>1</v>
      </c>
      <c r="AJ19" s="540" t="s">
        <v>2648</v>
      </c>
      <c r="AK19" s="541" t="s">
        <v>2648</v>
      </c>
      <c r="AL19" s="541" t="s">
        <v>2648</v>
      </c>
      <c r="AM19" s="92"/>
    </row>
    <row r="20" spans="1:39" s="106" customFormat="1" ht="13.5" customHeight="1">
      <c r="A20" s="542" t="s">
        <v>544</v>
      </c>
      <c r="B20" s="527">
        <v>33.2</v>
      </c>
      <c r="C20" s="531">
        <v>240</v>
      </c>
      <c r="D20" s="531">
        <v>85</v>
      </c>
      <c r="E20" s="531">
        <v>9.5</v>
      </c>
      <c r="F20" s="531">
        <v>13</v>
      </c>
      <c r="G20" s="531">
        <v>13</v>
      </c>
      <c r="H20" s="537">
        <v>6.5</v>
      </c>
      <c r="I20" s="532">
        <v>42.3</v>
      </c>
      <c r="J20" s="531">
        <v>184</v>
      </c>
      <c r="K20" s="531" t="s">
        <v>1990</v>
      </c>
      <c r="L20" s="531">
        <v>46</v>
      </c>
      <c r="M20" s="537">
        <v>50</v>
      </c>
      <c r="N20" s="529">
        <v>0.775</v>
      </c>
      <c r="O20" s="530">
        <v>23.34</v>
      </c>
      <c r="P20" s="543" t="s">
        <v>544</v>
      </c>
      <c r="Q20" s="527">
        <v>33.2</v>
      </c>
      <c r="R20" s="531">
        <v>3600</v>
      </c>
      <c r="S20" s="531">
        <v>300</v>
      </c>
      <c r="T20" s="531">
        <v>358</v>
      </c>
      <c r="U20" s="531">
        <v>9.22</v>
      </c>
      <c r="V20" s="537">
        <v>23.71</v>
      </c>
      <c r="W20" s="531">
        <v>248</v>
      </c>
      <c r="X20" s="531">
        <v>39.6</v>
      </c>
      <c r="Y20" s="531">
        <v>75.7</v>
      </c>
      <c r="Z20" s="565">
        <v>2.42</v>
      </c>
      <c r="AA20" s="533">
        <v>31.7</v>
      </c>
      <c r="AB20" s="520">
        <v>19.7</v>
      </c>
      <c r="AC20" s="520">
        <v>22.1</v>
      </c>
      <c r="AD20" s="520">
        <v>2.23</v>
      </c>
      <c r="AE20" s="520">
        <v>4.39</v>
      </c>
      <c r="AF20" s="563">
        <v>1</v>
      </c>
      <c r="AG20" s="520">
        <v>1</v>
      </c>
      <c r="AH20" s="564">
        <v>1</v>
      </c>
      <c r="AI20" s="524">
        <v>1</v>
      </c>
      <c r="AJ20" s="540" t="s">
        <v>2648</v>
      </c>
      <c r="AK20" s="541" t="s">
        <v>2648</v>
      </c>
      <c r="AL20" s="541" t="s">
        <v>2648</v>
      </c>
      <c r="AM20" s="92"/>
    </row>
    <row r="21" spans="1:39" s="106" customFormat="1" ht="13.5" customHeight="1">
      <c r="A21" s="542" t="s">
        <v>545</v>
      </c>
      <c r="B21" s="527">
        <v>37.9</v>
      </c>
      <c r="C21" s="531">
        <v>260</v>
      </c>
      <c r="D21" s="531">
        <v>90</v>
      </c>
      <c r="E21" s="531">
        <v>10</v>
      </c>
      <c r="F21" s="531">
        <v>14</v>
      </c>
      <c r="G21" s="531">
        <v>14</v>
      </c>
      <c r="H21" s="537">
        <v>7</v>
      </c>
      <c r="I21" s="532">
        <v>48.3</v>
      </c>
      <c r="J21" s="531">
        <v>200</v>
      </c>
      <c r="K21" s="531" t="s">
        <v>2659</v>
      </c>
      <c r="L21" s="531">
        <v>50</v>
      </c>
      <c r="M21" s="537">
        <v>52</v>
      </c>
      <c r="N21" s="529">
        <v>0.834</v>
      </c>
      <c r="O21" s="530">
        <v>22</v>
      </c>
      <c r="P21" s="543" t="s">
        <v>545</v>
      </c>
      <c r="Q21" s="527">
        <v>37.9</v>
      </c>
      <c r="R21" s="531">
        <v>4820</v>
      </c>
      <c r="S21" s="531">
        <v>371</v>
      </c>
      <c r="T21" s="531">
        <v>442</v>
      </c>
      <c r="U21" s="531">
        <v>9.99</v>
      </c>
      <c r="V21" s="537">
        <v>27.12</v>
      </c>
      <c r="W21" s="531">
        <v>317</v>
      </c>
      <c r="X21" s="531">
        <v>47.7</v>
      </c>
      <c r="Y21" s="531">
        <v>91.6</v>
      </c>
      <c r="Z21" s="565">
        <v>2.56</v>
      </c>
      <c r="AA21" s="533">
        <v>33.9</v>
      </c>
      <c r="AB21" s="520">
        <v>25.5</v>
      </c>
      <c r="AC21" s="520">
        <v>33.3</v>
      </c>
      <c r="AD21" s="520">
        <v>2.36</v>
      </c>
      <c r="AE21" s="520">
        <v>4.66</v>
      </c>
      <c r="AF21" s="563">
        <v>1</v>
      </c>
      <c r="AG21" s="520">
        <v>1</v>
      </c>
      <c r="AH21" s="564">
        <v>1</v>
      </c>
      <c r="AI21" s="524">
        <v>1</v>
      </c>
      <c r="AJ21" s="540" t="s">
        <v>2648</v>
      </c>
      <c r="AK21" s="541" t="s">
        <v>2648</v>
      </c>
      <c r="AL21" s="541" t="s">
        <v>2648</v>
      </c>
      <c r="AM21" s="92"/>
    </row>
    <row r="22" spans="1:39" s="106" customFormat="1" ht="13.5" customHeight="1">
      <c r="A22" s="542" t="s">
        <v>546</v>
      </c>
      <c r="B22" s="527">
        <v>41.8</v>
      </c>
      <c r="C22" s="531">
        <v>280</v>
      </c>
      <c r="D22" s="531">
        <v>95</v>
      </c>
      <c r="E22" s="531">
        <v>10</v>
      </c>
      <c r="F22" s="531">
        <v>15</v>
      </c>
      <c r="G22" s="531">
        <v>15</v>
      </c>
      <c r="H22" s="537">
        <v>7.5</v>
      </c>
      <c r="I22" s="532">
        <v>53.3</v>
      </c>
      <c r="J22" s="531">
        <v>216</v>
      </c>
      <c r="K22" s="531" t="s">
        <v>2659</v>
      </c>
      <c r="L22" s="531">
        <v>52</v>
      </c>
      <c r="M22" s="537">
        <v>57</v>
      </c>
      <c r="N22" s="529">
        <v>0.89</v>
      </c>
      <c r="O22" s="530">
        <v>21.27</v>
      </c>
      <c r="P22" s="543" t="s">
        <v>546</v>
      </c>
      <c r="Q22" s="527">
        <v>41.8</v>
      </c>
      <c r="R22" s="531">
        <v>6280</v>
      </c>
      <c r="S22" s="531">
        <v>448</v>
      </c>
      <c r="T22" s="531">
        <v>532</v>
      </c>
      <c r="U22" s="531">
        <v>10.9</v>
      </c>
      <c r="V22" s="537">
        <v>29.28</v>
      </c>
      <c r="W22" s="531">
        <v>399</v>
      </c>
      <c r="X22" s="531">
        <v>57.2</v>
      </c>
      <c r="Y22" s="531">
        <v>109</v>
      </c>
      <c r="Z22" s="565">
        <v>2.74</v>
      </c>
      <c r="AA22" s="533">
        <v>35.6</v>
      </c>
      <c r="AB22" s="523">
        <v>31</v>
      </c>
      <c r="AC22" s="520">
        <v>48.5</v>
      </c>
      <c r="AD22" s="520">
        <v>2.53</v>
      </c>
      <c r="AE22" s="520">
        <v>5.02</v>
      </c>
      <c r="AF22" s="563">
        <v>1</v>
      </c>
      <c r="AG22" s="520">
        <v>1</v>
      </c>
      <c r="AH22" s="564">
        <v>1</v>
      </c>
      <c r="AI22" s="524">
        <v>1</v>
      </c>
      <c r="AJ22" s="540" t="s">
        <v>2648</v>
      </c>
      <c r="AK22" s="541" t="s">
        <v>2648</v>
      </c>
      <c r="AL22" s="541" t="s">
        <v>2648</v>
      </c>
      <c r="AM22" s="92"/>
    </row>
    <row r="23" spans="1:39" s="106" customFormat="1" ht="13.5" customHeight="1">
      <c r="A23" s="542" t="s">
        <v>547</v>
      </c>
      <c r="B23" s="527">
        <v>46.2</v>
      </c>
      <c r="C23" s="531">
        <v>300</v>
      </c>
      <c r="D23" s="531">
        <v>100</v>
      </c>
      <c r="E23" s="531">
        <v>10</v>
      </c>
      <c r="F23" s="531">
        <v>16</v>
      </c>
      <c r="G23" s="531">
        <v>16</v>
      </c>
      <c r="H23" s="537">
        <v>8</v>
      </c>
      <c r="I23" s="532">
        <v>58.8</v>
      </c>
      <c r="J23" s="531">
        <v>232</v>
      </c>
      <c r="K23" s="531" t="s">
        <v>2646</v>
      </c>
      <c r="L23" s="531">
        <v>55</v>
      </c>
      <c r="M23" s="537">
        <v>59</v>
      </c>
      <c r="N23" s="529">
        <v>0.95</v>
      </c>
      <c r="O23" s="530">
        <v>20.58</v>
      </c>
      <c r="P23" s="543" t="s">
        <v>547</v>
      </c>
      <c r="Q23" s="527">
        <v>46.2</v>
      </c>
      <c r="R23" s="531">
        <v>8030</v>
      </c>
      <c r="S23" s="531">
        <v>535</v>
      </c>
      <c r="T23" s="531">
        <v>632</v>
      </c>
      <c r="U23" s="531">
        <v>11.7</v>
      </c>
      <c r="V23" s="537">
        <v>31.77</v>
      </c>
      <c r="W23" s="531">
        <v>495</v>
      </c>
      <c r="X23" s="531">
        <v>67.8</v>
      </c>
      <c r="Y23" s="531">
        <v>130</v>
      </c>
      <c r="Z23" s="565">
        <v>2.9</v>
      </c>
      <c r="AA23" s="533">
        <v>37.3</v>
      </c>
      <c r="AB23" s="520">
        <v>37.4</v>
      </c>
      <c r="AC23" s="520">
        <v>69.1</v>
      </c>
      <c r="AD23" s="518">
        <v>2.7</v>
      </c>
      <c r="AE23" s="520">
        <v>5.41</v>
      </c>
      <c r="AF23" s="563">
        <v>1</v>
      </c>
      <c r="AG23" s="520">
        <v>1</v>
      </c>
      <c r="AH23" s="564">
        <v>1</v>
      </c>
      <c r="AI23" s="524">
        <v>1</v>
      </c>
      <c r="AJ23" s="540" t="s">
        <v>2648</v>
      </c>
      <c r="AK23" s="541" t="s">
        <v>2648</v>
      </c>
      <c r="AL23" s="541" t="s">
        <v>2648</v>
      </c>
      <c r="AM23" s="92"/>
    </row>
    <row r="24" spans="1:39" s="106" customFormat="1" ht="13.5" customHeight="1">
      <c r="A24" s="542" t="s">
        <v>1356</v>
      </c>
      <c r="B24" s="527">
        <v>59.5</v>
      </c>
      <c r="C24" s="531">
        <v>320</v>
      </c>
      <c r="D24" s="531">
        <v>100</v>
      </c>
      <c r="E24" s="531">
        <v>14</v>
      </c>
      <c r="F24" s="531">
        <v>17.5</v>
      </c>
      <c r="G24" s="531">
        <v>17.5</v>
      </c>
      <c r="H24" s="537">
        <v>8.75</v>
      </c>
      <c r="I24" s="532">
        <v>75.8</v>
      </c>
      <c r="J24" s="531">
        <v>246</v>
      </c>
      <c r="K24" s="531" t="s">
        <v>2659</v>
      </c>
      <c r="L24" s="531">
        <v>58</v>
      </c>
      <c r="M24" s="537">
        <v>62</v>
      </c>
      <c r="N24" s="529">
        <v>0.982</v>
      </c>
      <c r="O24" s="530">
        <v>16.5</v>
      </c>
      <c r="P24" s="543" t="s">
        <v>548</v>
      </c>
      <c r="Q24" s="527">
        <v>59.5</v>
      </c>
      <c r="R24" s="531">
        <v>10870</v>
      </c>
      <c r="S24" s="531">
        <v>679</v>
      </c>
      <c r="T24" s="531">
        <v>826</v>
      </c>
      <c r="U24" s="531">
        <v>12.1</v>
      </c>
      <c r="V24" s="537">
        <v>47.11</v>
      </c>
      <c r="W24" s="531">
        <v>597</v>
      </c>
      <c r="X24" s="531">
        <v>80.6</v>
      </c>
      <c r="Y24" s="531">
        <v>152</v>
      </c>
      <c r="Z24" s="565">
        <v>2.81</v>
      </c>
      <c r="AA24" s="533">
        <v>43</v>
      </c>
      <c r="AB24" s="520">
        <v>66.7</v>
      </c>
      <c r="AC24" s="520">
        <v>96.1</v>
      </c>
      <c r="AD24" s="518">
        <v>2.6</v>
      </c>
      <c r="AE24" s="520">
        <v>4.82</v>
      </c>
      <c r="AF24" s="563">
        <v>1</v>
      </c>
      <c r="AG24" s="520">
        <v>1</v>
      </c>
      <c r="AH24" s="564">
        <v>1</v>
      </c>
      <c r="AI24" s="524">
        <v>1</v>
      </c>
      <c r="AJ24" s="540" t="s">
        <v>2648</v>
      </c>
      <c r="AK24" s="541"/>
      <c r="AL24" s="541"/>
      <c r="AM24" s="92"/>
    </row>
    <row r="25" spans="1:39" s="106" customFormat="1" ht="13.5" customHeight="1">
      <c r="A25" s="542" t="s">
        <v>549</v>
      </c>
      <c r="B25" s="527">
        <v>60.6</v>
      </c>
      <c r="C25" s="531">
        <v>350</v>
      </c>
      <c r="D25" s="531">
        <v>100</v>
      </c>
      <c r="E25" s="531">
        <v>14</v>
      </c>
      <c r="F25" s="531">
        <v>16</v>
      </c>
      <c r="G25" s="531">
        <v>16</v>
      </c>
      <c r="H25" s="537">
        <v>8</v>
      </c>
      <c r="I25" s="532">
        <v>77.3</v>
      </c>
      <c r="J25" s="531">
        <v>282</v>
      </c>
      <c r="K25" s="531" t="s">
        <v>2659</v>
      </c>
      <c r="L25" s="531">
        <v>56</v>
      </c>
      <c r="M25" s="537">
        <v>62</v>
      </c>
      <c r="N25" s="529">
        <v>1.047</v>
      </c>
      <c r="O25" s="530">
        <v>17.25</v>
      </c>
      <c r="P25" s="543" t="s">
        <v>549</v>
      </c>
      <c r="Q25" s="527">
        <v>60.6</v>
      </c>
      <c r="R25" s="531">
        <v>12840</v>
      </c>
      <c r="S25" s="531">
        <v>734</v>
      </c>
      <c r="T25" s="531">
        <v>918</v>
      </c>
      <c r="U25" s="531">
        <v>12.9</v>
      </c>
      <c r="V25" s="537">
        <v>50.84</v>
      </c>
      <c r="W25" s="531">
        <v>570</v>
      </c>
      <c r="X25" s="533">
        <v>75</v>
      </c>
      <c r="Y25" s="531">
        <v>143</v>
      </c>
      <c r="Z25" s="565">
        <v>2.72</v>
      </c>
      <c r="AA25" s="533">
        <v>40.7</v>
      </c>
      <c r="AB25" s="520">
        <v>61.2</v>
      </c>
      <c r="AC25" s="520">
        <v>114</v>
      </c>
      <c r="AD25" s="518">
        <v>2.4</v>
      </c>
      <c r="AE25" s="520">
        <v>4.45</v>
      </c>
      <c r="AF25" s="563">
        <v>1</v>
      </c>
      <c r="AG25" s="520">
        <v>1</v>
      </c>
      <c r="AH25" s="564">
        <v>1</v>
      </c>
      <c r="AI25" s="524">
        <v>1</v>
      </c>
      <c r="AJ25" s="540" t="s">
        <v>2648</v>
      </c>
      <c r="AK25" s="541" t="s">
        <v>2648</v>
      </c>
      <c r="AL25" s="541" t="s">
        <v>2648</v>
      </c>
      <c r="AM25" s="92"/>
    </row>
    <row r="26" spans="1:39" s="106" customFormat="1" ht="13.5" customHeight="1">
      <c r="A26" s="542" t="s">
        <v>1357</v>
      </c>
      <c r="B26" s="527">
        <v>63.1</v>
      </c>
      <c r="C26" s="531">
        <v>380</v>
      </c>
      <c r="D26" s="531">
        <v>102</v>
      </c>
      <c r="E26" s="531">
        <v>13.5</v>
      </c>
      <c r="F26" s="531">
        <v>16</v>
      </c>
      <c r="G26" s="531">
        <v>16</v>
      </c>
      <c r="H26" s="537">
        <v>8</v>
      </c>
      <c r="I26" s="532">
        <v>80.4</v>
      </c>
      <c r="J26" s="531">
        <v>313</v>
      </c>
      <c r="K26" s="531" t="s">
        <v>2646</v>
      </c>
      <c r="L26" s="531">
        <v>59</v>
      </c>
      <c r="M26" s="537">
        <v>60</v>
      </c>
      <c r="N26" s="529">
        <v>1.11</v>
      </c>
      <c r="O26" s="530">
        <v>17.59</v>
      </c>
      <c r="P26" s="543" t="s">
        <v>550</v>
      </c>
      <c r="Q26" s="527">
        <v>63.1</v>
      </c>
      <c r="R26" s="531">
        <v>15760</v>
      </c>
      <c r="S26" s="531">
        <v>829</v>
      </c>
      <c r="T26" s="531">
        <v>1014</v>
      </c>
      <c r="U26" s="533">
        <v>14</v>
      </c>
      <c r="V26" s="537">
        <v>53.23</v>
      </c>
      <c r="W26" s="531">
        <v>615</v>
      </c>
      <c r="X26" s="531">
        <v>78.7</v>
      </c>
      <c r="Y26" s="531">
        <v>148</v>
      </c>
      <c r="Z26" s="565">
        <v>2.77</v>
      </c>
      <c r="AA26" s="533">
        <v>40.3</v>
      </c>
      <c r="AB26" s="520">
        <v>59.1</v>
      </c>
      <c r="AC26" s="520">
        <v>146</v>
      </c>
      <c r="AD26" s="520">
        <v>2.38</v>
      </c>
      <c r="AE26" s="520">
        <v>4.58</v>
      </c>
      <c r="AF26" s="563">
        <v>1</v>
      </c>
      <c r="AG26" s="520">
        <v>1</v>
      </c>
      <c r="AH26" s="564">
        <v>1</v>
      </c>
      <c r="AI26" s="524">
        <v>1</v>
      </c>
      <c r="AJ26" s="540" t="s">
        <v>2648</v>
      </c>
      <c r="AK26" s="541"/>
      <c r="AL26" s="541"/>
      <c r="AM26" s="92"/>
    </row>
    <row r="27" spans="1:39" s="106" customFormat="1" ht="13.5" customHeight="1">
      <c r="A27" s="542" t="s">
        <v>1358</v>
      </c>
      <c r="B27" s="527">
        <v>71.8</v>
      </c>
      <c r="C27" s="531">
        <v>400</v>
      </c>
      <c r="D27" s="531">
        <v>110</v>
      </c>
      <c r="E27" s="531">
        <v>14</v>
      </c>
      <c r="F27" s="531">
        <v>18</v>
      </c>
      <c r="G27" s="531">
        <v>18</v>
      </c>
      <c r="H27" s="537">
        <v>9</v>
      </c>
      <c r="I27" s="532">
        <v>91.5</v>
      </c>
      <c r="J27" s="531">
        <v>324</v>
      </c>
      <c r="K27" s="531" t="s">
        <v>2698</v>
      </c>
      <c r="L27" s="531">
        <v>61</v>
      </c>
      <c r="M27" s="537">
        <v>62</v>
      </c>
      <c r="N27" s="529">
        <v>1.182</v>
      </c>
      <c r="O27" s="530">
        <v>16.46</v>
      </c>
      <c r="P27" s="543" t="s">
        <v>551</v>
      </c>
      <c r="Q27" s="527">
        <v>71.8</v>
      </c>
      <c r="R27" s="531">
        <v>20350</v>
      </c>
      <c r="S27" s="531">
        <v>1020</v>
      </c>
      <c r="T27" s="531">
        <v>1240</v>
      </c>
      <c r="U27" s="531">
        <v>14.9</v>
      </c>
      <c r="V27" s="537">
        <v>58.55</v>
      </c>
      <c r="W27" s="531">
        <v>846</v>
      </c>
      <c r="X27" s="531">
        <v>102</v>
      </c>
      <c r="Y27" s="531">
        <v>190</v>
      </c>
      <c r="Z27" s="565">
        <v>3.04</v>
      </c>
      <c r="AA27" s="533">
        <v>44</v>
      </c>
      <c r="AB27" s="520">
        <v>81.6</v>
      </c>
      <c r="AC27" s="520">
        <v>221</v>
      </c>
      <c r="AD27" s="520">
        <v>2.65</v>
      </c>
      <c r="AE27" s="520">
        <v>5.11</v>
      </c>
      <c r="AF27" s="563">
        <v>1</v>
      </c>
      <c r="AG27" s="520">
        <v>1</v>
      </c>
      <c r="AH27" s="564">
        <v>1</v>
      </c>
      <c r="AI27" s="524">
        <v>1</v>
      </c>
      <c r="AJ27" s="540" t="s">
        <v>2648</v>
      </c>
      <c r="AK27" s="541"/>
      <c r="AL27" s="541"/>
      <c r="AM27" s="92"/>
    </row>
    <row r="28" spans="1:39" ht="13.5" customHeight="1">
      <c r="A28" s="488"/>
      <c r="B28" s="106"/>
      <c r="C28" s="106"/>
      <c r="D28" s="106"/>
      <c r="E28" s="106"/>
      <c r="F28" s="106"/>
      <c r="G28" s="114"/>
      <c r="H28" s="106"/>
      <c r="I28" s="106"/>
      <c r="J28" s="106"/>
      <c r="K28" s="106"/>
      <c r="L28" s="106"/>
      <c r="M28" s="106"/>
      <c r="N28" s="106"/>
      <c r="O28" s="106"/>
      <c r="P28" s="320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</row>
    <row r="29" spans="1:39" ht="13.5" customHeight="1">
      <c r="A29" s="417"/>
      <c r="B29" s="322"/>
      <c r="C29" s="106"/>
      <c r="D29" s="106"/>
      <c r="E29" s="106"/>
      <c r="F29" s="106"/>
      <c r="G29" s="114"/>
      <c r="H29" s="106"/>
      <c r="I29" s="106"/>
      <c r="J29" s="106"/>
      <c r="K29" s="106"/>
      <c r="L29" s="106"/>
      <c r="M29" s="106"/>
      <c r="N29" s="106"/>
      <c r="O29" s="106"/>
      <c r="P29" s="320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</row>
    <row r="30" spans="1:39" ht="13.5" customHeight="1">
      <c r="A30" s="417"/>
      <c r="B30" s="323"/>
      <c r="C30" s="106"/>
      <c r="D30" s="106"/>
      <c r="E30" s="106"/>
      <c r="F30" s="106"/>
      <c r="G30" s="114"/>
      <c r="H30" s="106"/>
      <c r="I30" s="106"/>
      <c r="J30" s="106"/>
      <c r="K30" s="106"/>
      <c r="L30" s="106"/>
      <c r="M30" s="106"/>
      <c r="N30" s="106"/>
      <c r="O30" s="106"/>
      <c r="P30" s="320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</row>
    <row r="31" spans="1:2" ht="13.5" customHeight="1">
      <c r="A31" s="417"/>
      <c r="B31" s="323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</sheetData>
  <mergeCells count="21">
    <mergeCell ref="AK6:AK10"/>
    <mergeCell ref="AL6:AL10"/>
    <mergeCell ref="AF6:AI6"/>
    <mergeCell ref="AF8:AG8"/>
    <mergeCell ref="AH8:AI8"/>
    <mergeCell ref="AF9:AG9"/>
    <mergeCell ref="AH9:AI9"/>
    <mergeCell ref="C4:G5"/>
    <mergeCell ref="H4:H5"/>
    <mergeCell ref="I4:M5"/>
    <mergeCell ref="AJ6:AJ10"/>
    <mergeCell ref="A1:AE1"/>
    <mergeCell ref="A2:AE2"/>
    <mergeCell ref="A3:AE3"/>
    <mergeCell ref="N4:O5"/>
    <mergeCell ref="P4:Q5"/>
    <mergeCell ref="R4:AE4"/>
    <mergeCell ref="R5:V5"/>
    <mergeCell ref="W5:Z5"/>
    <mergeCell ref="AA5:AE5"/>
    <mergeCell ref="A4:B5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76"/>
  <headerFooter alignWithMargins="0">
    <oddFooter>&amp;L&amp;"Helvetica,Regular"&amp;8&amp;F
&amp;D&amp;R&amp;"Helvetica,Regular"&amp;8Profilés &amp;A
Page &amp;P/&amp;N</oddFooter>
  </headerFooter>
  <colBreaks count="1" manualBreakCount="1">
    <brk id="1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0"/>
  <sheetViews>
    <sheetView showGridLines="0" zoomScale="75" zoomScaleNormal="75" workbookViewId="0" topLeftCell="A1">
      <selection activeCell="AD5" sqref="AD5"/>
    </sheetView>
  </sheetViews>
  <sheetFormatPr defaultColWidth="9.00390625" defaultRowHeight="13.5" customHeight="1"/>
  <cols>
    <col min="1" max="1" width="13.75390625" style="3" customWidth="1"/>
    <col min="2" max="2" width="4.75390625" style="2" customWidth="1"/>
    <col min="3" max="3" width="3.75390625" style="2" customWidth="1"/>
    <col min="4" max="4" width="3.625" style="2" customWidth="1"/>
    <col min="5" max="9" width="4.375" style="2" customWidth="1"/>
    <col min="10" max="10" width="4.75390625" style="2" customWidth="1"/>
    <col min="11" max="12" width="5.25390625" style="2" customWidth="1"/>
    <col min="13" max="13" width="12.125" style="3" customWidth="1"/>
    <col min="14" max="14" width="4.875" style="2" customWidth="1"/>
    <col min="15" max="16" width="4.75390625" style="2" customWidth="1"/>
    <col min="17" max="17" width="5.125" style="2" customWidth="1"/>
    <col min="18" max="18" width="3.875" style="2" customWidth="1"/>
    <col min="19" max="19" width="4.25390625" style="2" customWidth="1"/>
    <col min="20" max="21" width="4.375" style="2" customWidth="1"/>
    <col min="22" max="22" width="6.125" style="2" customWidth="1"/>
    <col min="23" max="24" width="4.125" style="2" customWidth="1"/>
    <col min="25" max="25" width="4.25390625" style="2" customWidth="1"/>
    <col min="26" max="26" width="5.125" style="2" customWidth="1"/>
    <col min="27" max="27" width="4.00390625" style="2" customWidth="1"/>
    <col min="28" max="28" width="4.375" style="2" customWidth="1"/>
    <col min="29" max="29" width="4.875" style="2" customWidth="1"/>
    <col min="30" max="30" width="5.25390625" style="2" customWidth="1"/>
    <col min="31" max="31" width="5.375" style="2" customWidth="1"/>
    <col min="32" max="32" width="4.875" style="2" customWidth="1"/>
    <col min="33" max="33" width="3.75390625" style="2" customWidth="1"/>
    <col min="34" max="35" width="2.75390625" style="2" customWidth="1"/>
    <col min="36" max="36" width="4.625" style="2" customWidth="1"/>
    <col min="37" max="37" width="4.875" style="2" customWidth="1"/>
    <col min="38" max="38" width="6.125" style="2" customWidth="1"/>
    <col min="39" max="39" width="5.75390625" style="2" customWidth="1"/>
    <col min="40" max="41" width="4.875" style="2" customWidth="1"/>
    <col min="42" max="42" width="5.75390625" style="2" customWidth="1"/>
    <col min="43" max="43" width="4.875" style="2" customWidth="1"/>
    <col min="44" max="44" width="5.75390625" style="2" customWidth="1"/>
    <col min="45" max="82" width="4.875" style="2" customWidth="1"/>
    <col min="83" max="83" width="5.25390625" style="2" customWidth="1"/>
    <col min="84" max="226" width="4.875" style="2" customWidth="1"/>
    <col min="227" max="16384" width="10.75390625" style="2" customWidth="1"/>
  </cols>
  <sheetData>
    <row r="1" spans="1:28" s="568" customFormat="1" ht="57.75" customHeight="1">
      <c r="A1" s="1113" t="s">
        <v>1303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1072"/>
      <c r="U1" s="1072"/>
      <c r="V1" s="1072"/>
      <c r="W1" s="1072"/>
      <c r="X1" s="1072"/>
      <c r="Y1" s="1072"/>
      <c r="Z1" s="1072"/>
      <c r="AA1" s="1072"/>
      <c r="AB1" s="1072"/>
    </row>
    <row r="2" spans="1:28" s="568" customFormat="1" ht="61.5" customHeight="1">
      <c r="A2" s="1113" t="s">
        <v>2932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  <c r="W2" s="1072"/>
      <c r="X2" s="1072"/>
      <c r="Y2" s="1072"/>
      <c r="Z2" s="1072"/>
      <c r="AA2" s="1072"/>
      <c r="AB2" s="1072"/>
    </row>
    <row r="3" spans="1:28" s="568" customFormat="1" ht="69.75" customHeight="1" thickBot="1">
      <c r="A3" s="1114" t="s">
        <v>1341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4"/>
      <c r="Y3" s="1074"/>
      <c r="Z3" s="1074"/>
      <c r="AA3" s="1074"/>
      <c r="AB3" s="1074"/>
    </row>
    <row r="4" spans="1:28" ht="37.5" customHeight="1" thickBot="1" thickTop="1">
      <c r="A4" s="1085" t="s">
        <v>2154</v>
      </c>
      <c r="B4" s="1086"/>
      <c r="C4" s="1085" t="s">
        <v>2155</v>
      </c>
      <c r="D4" s="1067"/>
      <c r="E4" s="1067"/>
      <c r="F4" s="1067"/>
      <c r="G4" s="1067"/>
      <c r="H4" s="1067"/>
      <c r="I4" s="1063"/>
      <c r="J4" s="510"/>
      <c r="K4" s="1085" t="s">
        <v>780</v>
      </c>
      <c r="L4" s="1086"/>
      <c r="M4" s="1092" t="s">
        <v>2154</v>
      </c>
      <c r="N4" s="1086"/>
      <c r="O4" s="1093" t="s">
        <v>43</v>
      </c>
      <c r="P4" s="1094"/>
      <c r="Q4" s="1094"/>
      <c r="R4" s="1094"/>
      <c r="S4" s="1094"/>
      <c r="T4" s="1094"/>
      <c r="U4" s="1094"/>
      <c r="V4" s="1094"/>
      <c r="W4" s="1094"/>
      <c r="X4" s="1094"/>
      <c r="Y4" s="1094"/>
      <c r="Z4" s="1094"/>
      <c r="AA4" s="1103"/>
      <c r="AB4" s="1104"/>
    </row>
    <row r="5" spans="1:28" ht="42" customHeight="1" thickBot="1" thickTop="1">
      <c r="A5" s="1087"/>
      <c r="B5" s="1088"/>
      <c r="C5" s="1115"/>
      <c r="D5" s="1064"/>
      <c r="E5" s="1064"/>
      <c r="F5" s="1064"/>
      <c r="G5" s="1064"/>
      <c r="H5" s="1064"/>
      <c r="I5" s="1065"/>
      <c r="J5" s="566"/>
      <c r="K5" s="1087"/>
      <c r="L5" s="1088"/>
      <c r="M5" s="1090"/>
      <c r="N5" s="1088"/>
      <c r="O5" s="1079" t="s">
        <v>758</v>
      </c>
      <c r="P5" s="1094"/>
      <c r="Q5" s="1094"/>
      <c r="R5" s="1094"/>
      <c r="S5" s="1095"/>
      <c r="T5" s="1079" t="s">
        <v>1794</v>
      </c>
      <c r="U5" s="1094"/>
      <c r="V5" s="1094"/>
      <c r="W5" s="1095"/>
      <c r="X5" s="1093"/>
      <c r="Y5" s="1094"/>
      <c r="Z5" s="1094"/>
      <c r="AA5" s="1103"/>
      <c r="AB5" s="1104"/>
    </row>
    <row r="6" spans="1:36" s="19" customFormat="1" ht="13.5" customHeight="1" thickTop="1">
      <c r="A6" s="29"/>
      <c r="B6" s="50"/>
      <c r="C6" s="31"/>
      <c r="D6" s="31"/>
      <c r="E6" s="31"/>
      <c r="F6" s="31"/>
      <c r="G6" s="31"/>
      <c r="H6" s="31"/>
      <c r="I6" s="50"/>
      <c r="J6" s="50"/>
      <c r="K6" s="32"/>
      <c r="L6" s="31"/>
      <c r="M6" s="51"/>
      <c r="N6" s="30"/>
      <c r="O6" s="31"/>
      <c r="P6" s="31"/>
      <c r="Q6" s="31"/>
      <c r="R6" s="31"/>
      <c r="S6" s="30"/>
      <c r="T6" s="31"/>
      <c r="U6" s="31"/>
      <c r="V6" s="31"/>
      <c r="W6" s="30"/>
      <c r="X6" s="31"/>
      <c r="Y6" s="31"/>
      <c r="Z6" s="31"/>
      <c r="AA6" s="31"/>
      <c r="AB6" s="58"/>
      <c r="AC6" s="1120" t="s">
        <v>2149</v>
      </c>
      <c r="AD6" s="1121"/>
      <c r="AE6" s="1121"/>
      <c r="AF6" s="1122"/>
      <c r="AG6" s="1116" t="s">
        <v>2841</v>
      </c>
      <c r="AH6" s="1118" t="s">
        <v>1011</v>
      </c>
      <c r="AI6" s="1118" t="s">
        <v>1012</v>
      </c>
      <c r="AJ6" s="8"/>
    </row>
    <row r="7" spans="1:36" s="19" customFormat="1" ht="13.5" customHeight="1">
      <c r="A7" s="33"/>
      <c r="B7" s="52"/>
      <c r="C7" s="8"/>
      <c r="D7" s="8"/>
      <c r="E7" s="8"/>
      <c r="F7" s="8"/>
      <c r="G7" s="8"/>
      <c r="H7" s="8"/>
      <c r="I7" s="52"/>
      <c r="J7" s="52"/>
      <c r="K7" s="34"/>
      <c r="L7" s="8"/>
      <c r="M7" s="53"/>
      <c r="N7" s="16"/>
      <c r="O7" s="8"/>
      <c r="P7" s="8"/>
      <c r="Q7" s="8"/>
      <c r="R7" s="8"/>
      <c r="S7" s="16"/>
      <c r="T7" s="8"/>
      <c r="U7" s="8"/>
      <c r="V7" s="8"/>
      <c r="W7" s="16"/>
      <c r="X7" s="8"/>
      <c r="Y7" s="8"/>
      <c r="Z7" s="8"/>
      <c r="AA7" s="8"/>
      <c r="AB7" s="17"/>
      <c r="AC7" s="12"/>
      <c r="AD7" s="14"/>
      <c r="AE7" s="13"/>
      <c r="AF7" s="15"/>
      <c r="AG7" s="1116"/>
      <c r="AH7" s="1118"/>
      <c r="AI7" s="1118"/>
      <c r="AJ7" s="54"/>
    </row>
    <row r="8" spans="2:59" s="7" customFormat="1" ht="13.5" customHeight="1">
      <c r="B8" s="59" t="s">
        <v>400</v>
      </c>
      <c r="C8" s="10" t="s">
        <v>401</v>
      </c>
      <c r="D8" s="10" t="s">
        <v>402</v>
      </c>
      <c r="E8" s="10" t="s">
        <v>403</v>
      </c>
      <c r="F8" s="10" t="s">
        <v>404</v>
      </c>
      <c r="G8" s="10" t="s">
        <v>842</v>
      </c>
      <c r="H8" s="10" t="s">
        <v>843</v>
      </c>
      <c r="I8" s="46" t="s">
        <v>408</v>
      </c>
      <c r="J8" s="46" t="s">
        <v>406</v>
      </c>
      <c r="K8" s="269" t="s">
        <v>412</v>
      </c>
      <c r="L8" s="10" t="s">
        <v>413</v>
      </c>
      <c r="M8" s="49"/>
      <c r="N8" s="35" t="s">
        <v>400</v>
      </c>
      <c r="O8" s="10" t="s">
        <v>414</v>
      </c>
      <c r="P8" s="10" t="s">
        <v>415</v>
      </c>
      <c r="Q8" s="10" t="s">
        <v>2285</v>
      </c>
      <c r="R8" s="10" t="s">
        <v>416</v>
      </c>
      <c r="S8" s="9" t="s">
        <v>417</v>
      </c>
      <c r="T8" s="10" t="s">
        <v>418</v>
      </c>
      <c r="U8" s="10" t="s">
        <v>1887</v>
      </c>
      <c r="V8" s="10" t="s">
        <v>252</v>
      </c>
      <c r="W8" s="55" t="s">
        <v>420</v>
      </c>
      <c r="X8" s="10" t="s">
        <v>421</v>
      </c>
      <c r="Y8" s="10" t="s">
        <v>2166</v>
      </c>
      <c r="Z8" s="10" t="s">
        <v>2601</v>
      </c>
      <c r="AA8" s="10" t="s">
        <v>2167</v>
      </c>
      <c r="AB8" s="11" t="s">
        <v>794</v>
      </c>
      <c r="AC8" s="1123" t="s">
        <v>423</v>
      </c>
      <c r="AD8" s="1124"/>
      <c r="AE8" s="1125" t="s">
        <v>423</v>
      </c>
      <c r="AF8" s="1126"/>
      <c r="AG8" s="1116"/>
      <c r="AH8" s="1118"/>
      <c r="AI8" s="1118"/>
      <c r="AJ8" s="117"/>
      <c r="AK8" s="61"/>
      <c r="AL8" s="19"/>
      <c r="AM8" s="8"/>
      <c r="AN8" s="8"/>
      <c r="AO8" s="8"/>
      <c r="AP8" s="61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</row>
    <row r="9" spans="2:59" s="7" customFormat="1" ht="13.5" customHeight="1">
      <c r="B9" s="59" t="s">
        <v>2371</v>
      </c>
      <c r="C9" s="10" t="s">
        <v>2372</v>
      </c>
      <c r="D9" s="10" t="s">
        <v>2373</v>
      </c>
      <c r="E9" s="10" t="s">
        <v>2373</v>
      </c>
      <c r="F9" s="10" t="s">
        <v>2373</v>
      </c>
      <c r="G9" s="10" t="s">
        <v>2373</v>
      </c>
      <c r="H9" s="10" t="s">
        <v>2373</v>
      </c>
      <c r="I9" s="46" t="s">
        <v>2373</v>
      </c>
      <c r="J9" s="46" t="s">
        <v>2602</v>
      </c>
      <c r="K9" s="269" t="s">
        <v>1888</v>
      </c>
      <c r="L9" s="10" t="s">
        <v>1889</v>
      </c>
      <c r="M9" s="49"/>
      <c r="N9" s="35" t="s">
        <v>2371</v>
      </c>
      <c r="O9" s="10" t="s">
        <v>2603</v>
      </c>
      <c r="P9" s="10" t="s">
        <v>2604</v>
      </c>
      <c r="Q9" s="10" t="s">
        <v>2604</v>
      </c>
      <c r="R9" s="10" t="s">
        <v>2376</v>
      </c>
      <c r="S9" s="10" t="s">
        <v>2605</v>
      </c>
      <c r="T9" s="36" t="s">
        <v>2603</v>
      </c>
      <c r="U9" s="10" t="s">
        <v>2604</v>
      </c>
      <c r="V9" s="10" t="s">
        <v>2604</v>
      </c>
      <c r="W9" s="55" t="s">
        <v>2373</v>
      </c>
      <c r="X9" s="10" t="s">
        <v>2373</v>
      </c>
      <c r="Y9" s="10" t="s">
        <v>2603</v>
      </c>
      <c r="Z9" s="10" t="s">
        <v>2606</v>
      </c>
      <c r="AA9" s="10" t="s">
        <v>2373</v>
      </c>
      <c r="AB9" s="11" t="s">
        <v>2373</v>
      </c>
      <c r="AC9" s="1127" t="s">
        <v>2377</v>
      </c>
      <c r="AD9" s="1128"/>
      <c r="AE9" s="1129" t="s">
        <v>2378</v>
      </c>
      <c r="AF9" s="1130"/>
      <c r="AG9" s="1116"/>
      <c r="AH9" s="1118"/>
      <c r="AI9" s="1118"/>
      <c r="AJ9" s="117"/>
      <c r="AK9" s="61"/>
      <c r="AL9" s="19"/>
      <c r="AM9" s="8"/>
      <c r="AN9" s="8"/>
      <c r="AO9" s="8"/>
      <c r="AP9" s="61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</row>
    <row r="10" spans="1:42" s="19" customFormat="1" ht="18.75" customHeight="1" thickBot="1">
      <c r="A10" s="37"/>
      <c r="B10" s="56"/>
      <c r="C10" s="39"/>
      <c r="D10" s="39"/>
      <c r="E10" s="39"/>
      <c r="F10" s="39"/>
      <c r="G10" s="39"/>
      <c r="H10" s="39"/>
      <c r="I10" s="56"/>
      <c r="J10" s="248" t="s">
        <v>1795</v>
      </c>
      <c r="K10" s="40"/>
      <c r="L10" s="39"/>
      <c r="M10" s="57"/>
      <c r="N10" s="38"/>
      <c r="O10" s="247" t="s">
        <v>1796</v>
      </c>
      <c r="P10" s="247" t="s">
        <v>1797</v>
      </c>
      <c r="Q10" s="247" t="s">
        <v>1797</v>
      </c>
      <c r="R10" s="247" t="s">
        <v>1798</v>
      </c>
      <c r="S10" s="248" t="s">
        <v>1795</v>
      </c>
      <c r="T10" s="247" t="s">
        <v>1796</v>
      </c>
      <c r="U10" s="247" t="s">
        <v>1797</v>
      </c>
      <c r="V10" s="247" t="s">
        <v>1797</v>
      </c>
      <c r="W10" s="38" t="s">
        <v>1798</v>
      </c>
      <c r="X10" s="39"/>
      <c r="Y10" s="247" t="s">
        <v>1796</v>
      </c>
      <c r="Z10" s="247" t="s">
        <v>2607</v>
      </c>
      <c r="AA10" s="39" t="s">
        <v>1798</v>
      </c>
      <c r="AB10" s="60" t="s">
        <v>1798</v>
      </c>
      <c r="AC10" s="20" t="s">
        <v>2151</v>
      </c>
      <c r="AD10" s="20" t="s">
        <v>2152</v>
      </c>
      <c r="AE10" s="20" t="s">
        <v>2151</v>
      </c>
      <c r="AF10" s="21" t="s">
        <v>2152</v>
      </c>
      <c r="AG10" s="1117"/>
      <c r="AH10" s="1119"/>
      <c r="AI10" s="1119"/>
      <c r="AJ10" s="118"/>
      <c r="AK10" s="61"/>
      <c r="AM10" s="8"/>
      <c r="AN10" s="8"/>
      <c r="AO10" s="8"/>
      <c r="AP10" s="61"/>
    </row>
    <row r="11" spans="1:59" s="1" customFormat="1" ht="13.5" customHeight="1" thickTop="1">
      <c r="A11" s="4"/>
      <c r="M11" s="4"/>
      <c r="AK11" s="5"/>
      <c r="AL11" s="2"/>
      <c r="AP11" s="5"/>
      <c r="AQ11" s="2"/>
      <c r="AR11" s="2"/>
      <c r="AS11" s="6"/>
      <c r="AT11" s="6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36" s="113" customFormat="1" ht="13.5" customHeight="1">
      <c r="A12" s="542" t="s">
        <v>2608</v>
      </c>
      <c r="B12" s="561">
        <v>2.87</v>
      </c>
      <c r="C12" s="531">
        <v>40</v>
      </c>
      <c r="D12" s="531">
        <v>20</v>
      </c>
      <c r="E12" s="531">
        <v>5</v>
      </c>
      <c r="F12" s="531">
        <v>5.5</v>
      </c>
      <c r="G12" s="531">
        <v>5</v>
      </c>
      <c r="H12" s="531">
        <v>2.5</v>
      </c>
      <c r="I12" s="528">
        <v>19</v>
      </c>
      <c r="J12" s="531">
        <v>3.66</v>
      </c>
      <c r="K12" s="567">
        <v>0.15</v>
      </c>
      <c r="L12" s="530">
        <v>51.2</v>
      </c>
      <c r="M12" s="543" t="s">
        <v>750</v>
      </c>
      <c r="N12" s="561">
        <v>2.87</v>
      </c>
      <c r="O12" s="531">
        <v>7.62</v>
      </c>
      <c r="P12" s="531">
        <v>3.81</v>
      </c>
      <c r="Q12" s="531">
        <v>4.91</v>
      </c>
      <c r="R12" s="530">
        <v>1.44</v>
      </c>
      <c r="S12" s="532">
        <v>1.96</v>
      </c>
      <c r="T12" s="530">
        <v>1.15</v>
      </c>
      <c r="U12" s="530">
        <v>0.86</v>
      </c>
      <c r="V12" s="530">
        <v>1.65</v>
      </c>
      <c r="W12" s="530">
        <v>0.56</v>
      </c>
      <c r="X12" s="533">
        <v>13.4</v>
      </c>
      <c r="Y12" s="518">
        <v>0.39</v>
      </c>
      <c r="Z12" s="517">
        <v>0.003</v>
      </c>
      <c r="AA12" s="518">
        <v>0.67</v>
      </c>
      <c r="AB12" s="518">
        <v>1.03</v>
      </c>
      <c r="AC12" s="563">
        <v>1</v>
      </c>
      <c r="AD12" s="520">
        <v>1</v>
      </c>
      <c r="AE12" s="564">
        <v>1</v>
      </c>
      <c r="AF12" s="524">
        <v>1</v>
      </c>
      <c r="AG12" s="526" t="s">
        <v>2648</v>
      </c>
      <c r="AH12" s="110"/>
      <c r="AI12" s="110"/>
      <c r="AJ12" s="92"/>
    </row>
    <row r="13" spans="1:36" s="113" customFormat="1" ht="13.5" customHeight="1">
      <c r="A13" s="542" t="s">
        <v>2609</v>
      </c>
      <c r="B13" s="561">
        <v>3.86</v>
      </c>
      <c r="C13" s="531">
        <v>50</v>
      </c>
      <c r="D13" s="531">
        <v>25</v>
      </c>
      <c r="E13" s="531">
        <v>5</v>
      </c>
      <c r="F13" s="531">
        <v>6</v>
      </c>
      <c r="G13" s="531">
        <v>6</v>
      </c>
      <c r="H13" s="531">
        <v>3</v>
      </c>
      <c r="I13" s="528">
        <v>26</v>
      </c>
      <c r="J13" s="531">
        <v>4.92</v>
      </c>
      <c r="K13" s="567">
        <v>0.18</v>
      </c>
      <c r="L13" s="530">
        <v>48.22</v>
      </c>
      <c r="M13" s="543" t="s">
        <v>751</v>
      </c>
      <c r="N13" s="561">
        <v>3.86</v>
      </c>
      <c r="O13" s="533">
        <v>16.9</v>
      </c>
      <c r="P13" s="531">
        <v>6.76</v>
      </c>
      <c r="Q13" s="531">
        <v>8.52</v>
      </c>
      <c r="R13" s="530">
        <v>1.85</v>
      </c>
      <c r="S13" s="532">
        <v>2.52</v>
      </c>
      <c r="T13" s="530">
        <v>2.5</v>
      </c>
      <c r="U13" s="530">
        <v>1.48</v>
      </c>
      <c r="V13" s="530">
        <v>2.84</v>
      </c>
      <c r="W13" s="530">
        <v>0.71</v>
      </c>
      <c r="X13" s="533">
        <v>14.6</v>
      </c>
      <c r="Y13" s="518">
        <v>0.59</v>
      </c>
      <c r="Z13" s="517">
        <v>0.009</v>
      </c>
      <c r="AA13" s="518">
        <v>0.81</v>
      </c>
      <c r="AB13" s="518">
        <v>1.36</v>
      </c>
      <c r="AC13" s="563">
        <v>1</v>
      </c>
      <c r="AD13" s="520">
        <v>1</v>
      </c>
      <c r="AE13" s="564">
        <v>1</v>
      </c>
      <c r="AF13" s="524">
        <v>1</v>
      </c>
      <c r="AG13" s="540" t="s">
        <v>2648</v>
      </c>
      <c r="AH13" s="146"/>
      <c r="AI13" s="146"/>
      <c r="AJ13" s="92"/>
    </row>
    <row r="14" spans="1:36" s="113" customFormat="1" ht="13.5" customHeight="1">
      <c r="A14" s="542" t="s">
        <v>2610</v>
      </c>
      <c r="B14" s="561">
        <v>5.07</v>
      </c>
      <c r="C14" s="531">
        <v>60</v>
      </c>
      <c r="D14" s="531">
        <v>30</v>
      </c>
      <c r="E14" s="531">
        <v>6</v>
      </c>
      <c r="F14" s="531">
        <v>6</v>
      </c>
      <c r="G14" s="531">
        <v>6</v>
      </c>
      <c r="H14" s="531">
        <v>3</v>
      </c>
      <c r="I14" s="528">
        <v>36</v>
      </c>
      <c r="J14" s="531">
        <v>6.46</v>
      </c>
      <c r="K14" s="567">
        <v>0.22</v>
      </c>
      <c r="L14" s="530">
        <v>44.06</v>
      </c>
      <c r="M14" s="543" t="s">
        <v>8</v>
      </c>
      <c r="N14" s="561">
        <v>5.07</v>
      </c>
      <c r="O14" s="533">
        <v>31.7</v>
      </c>
      <c r="P14" s="531">
        <v>10.56</v>
      </c>
      <c r="Q14" s="531">
        <v>13.3</v>
      </c>
      <c r="R14" s="530">
        <v>2.21</v>
      </c>
      <c r="S14" s="532">
        <v>3.54</v>
      </c>
      <c r="T14" s="530">
        <v>4.53</v>
      </c>
      <c r="U14" s="530">
        <v>2.16</v>
      </c>
      <c r="V14" s="530">
        <v>4.19</v>
      </c>
      <c r="W14" s="530">
        <v>0.84</v>
      </c>
      <c r="X14" s="533">
        <v>15.8</v>
      </c>
      <c r="Y14" s="518">
        <v>0.89</v>
      </c>
      <c r="Z14" s="517">
        <v>0.024</v>
      </c>
      <c r="AA14" s="518">
        <v>0.9</v>
      </c>
      <c r="AB14" s="518">
        <v>1.52</v>
      </c>
      <c r="AC14" s="563">
        <v>1</v>
      </c>
      <c r="AD14" s="520">
        <v>1</v>
      </c>
      <c r="AE14" s="564">
        <v>1</v>
      </c>
      <c r="AF14" s="524">
        <v>1</v>
      </c>
      <c r="AG14" s="540" t="s">
        <v>2648</v>
      </c>
      <c r="AH14" s="146"/>
      <c r="AI14" s="146"/>
      <c r="AJ14" s="92"/>
    </row>
    <row r="15" spans="1:36" s="111" customFormat="1" ht="13.5" customHeight="1">
      <c r="A15" s="542" t="s">
        <v>2611</v>
      </c>
      <c r="B15" s="561">
        <v>7.09</v>
      </c>
      <c r="C15" s="531">
        <v>65</v>
      </c>
      <c r="D15" s="531">
        <v>42</v>
      </c>
      <c r="E15" s="531">
        <v>5.5</v>
      </c>
      <c r="F15" s="531">
        <v>7.5</v>
      </c>
      <c r="G15" s="531">
        <v>7.5</v>
      </c>
      <c r="H15" s="531">
        <v>4</v>
      </c>
      <c r="I15" s="528">
        <v>34</v>
      </c>
      <c r="J15" s="531">
        <v>9.03</v>
      </c>
      <c r="K15" s="567">
        <v>0.28</v>
      </c>
      <c r="L15" s="530">
        <v>39.58</v>
      </c>
      <c r="M15" s="543" t="s">
        <v>9</v>
      </c>
      <c r="N15" s="561">
        <v>7.09</v>
      </c>
      <c r="O15" s="533">
        <v>57.7</v>
      </c>
      <c r="P15" s="531">
        <v>17.77</v>
      </c>
      <c r="Q15" s="531">
        <v>21.7</v>
      </c>
      <c r="R15" s="530">
        <v>2.53</v>
      </c>
      <c r="S15" s="532">
        <v>3.68</v>
      </c>
      <c r="T15" s="533">
        <v>14.1</v>
      </c>
      <c r="U15" s="530">
        <v>5.06</v>
      </c>
      <c r="V15" s="530">
        <v>9.38</v>
      </c>
      <c r="W15" s="530">
        <v>1.25</v>
      </c>
      <c r="X15" s="533">
        <v>18</v>
      </c>
      <c r="Y15" s="518">
        <v>1.61</v>
      </c>
      <c r="Z15" s="517">
        <v>0.082</v>
      </c>
      <c r="AA15" s="518">
        <v>1.39</v>
      </c>
      <c r="AB15" s="518">
        <v>2.58</v>
      </c>
      <c r="AC15" s="563">
        <v>1</v>
      </c>
      <c r="AD15" s="520">
        <v>1</v>
      </c>
      <c r="AE15" s="564">
        <v>1</v>
      </c>
      <c r="AF15" s="524">
        <v>1</v>
      </c>
      <c r="AG15" s="540" t="s">
        <v>2648</v>
      </c>
      <c r="AH15" s="146"/>
      <c r="AI15" s="146"/>
      <c r="AJ15" s="92"/>
    </row>
    <row r="16" spans="1:36" ht="13.5" customHeight="1">
      <c r="A16" s="49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45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ht="13.5" customHeight="1">
      <c r="A17" s="491"/>
      <c r="B17" s="8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45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ht="13.5" customHeight="1">
      <c r="A18" s="491"/>
      <c r="B18" s="8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45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2" ht="13.5" customHeight="1">
      <c r="A19" s="491"/>
      <c r="B19" s="86"/>
    </row>
    <row r="20" ht="13.5" customHeight="1">
      <c r="A20" s="498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</sheetData>
  <mergeCells count="19">
    <mergeCell ref="C4:I5"/>
    <mergeCell ref="AG6:AG10"/>
    <mergeCell ref="AH6:AH10"/>
    <mergeCell ref="AI6:AI10"/>
    <mergeCell ref="AC6:AF6"/>
    <mergeCell ref="AC8:AD8"/>
    <mergeCell ref="AE8:AF8"/>
    <mergeCell ref="AC9:AD9"/>
    <mergeCell ref="AE9:AF9"/>
    <mergeCell ref="A1:AB1"/>
    <mergeCell ref="A2:AB2"/>
    <mergeCell ref="A3:AB3"/>
    <mergeCell ref="K4:L5"/>
    <mergeCell ref="M4:N5"/>
    <mergeCell ref="O4:AB4"/>
    <mergeCell ref="O5:S5"/>
    <mergeCell ref="T5:W5"/>
    <mergeCell ref="X5:AB5"/>
    <mergeCell ref="A4:B5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80"/>
  <headerFooter alignWithMargins="0">
    <oddFooter>&amp;L&amp;"Helvetica,Regular"&amp;8&amp;F
&amp;D&amp;R&amp;"Helvetica,Regular"&amp;8Profilés &amp;A
Page &amp;P/&amp;N</oddFooter>
  </headerFooter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7"/>
  <sheetViews>
    <sheetView showGridLines="0" zoomScale="75" zoomScaleNormal="75" workbookViewId="0" topLeftCell="C1">
      <selection activeCell="X4" sqref="X4"/>
    </sheetView>
  </sheetViews>
  <sheetFormatPr defaultColWidth="9.00390625" defaultRowHeight="13.5" customHeight="1"/>
  <cols>
    <col min="1" max="1" width="13.625" style="410" customWidth="1"/>
    <col min="2" max="2" width="4.875" style="107" customWidth="1"/>
    <col min="3" max="6" width="4.25390625" style="107" customWidth="1"/>
    <col min="7" max="7" width="5.75390625" style="107" customWidth="1"/>
    <col min="8" max="11" width="5.375" style="107" bestFit="1" customWidth="1"/>
    <col min="12" max="13" width="5.875" style="107" customWidth="1"/>
    <col min="14" max="14" width="13.625" style="410" customWidth="1"/>
    <col min="15" max="15" width="5.125" style="107" customWidth="1"/>
    <col min="16" max="16" width="5.375" style="107" bestFit="1" customWidth="1"/>
    <col min="17" max="17" width="5.625" style="107" bestFit="1" customWidth="1"/>
    <col min="18" max="20" width="5.375" style="107" bestFit="1" customWidth="1"/>
    <col min="21" max="21" width="5.625" style="107" bestFit="1" customWidth="1"/>
    <col min="22" max="22" width="5.375" style="107" bestFit="1" customWidth="1"/>
    <col min="23" max="23" width="6.00390625" style="107" bestFit="1" customWidth="1"/>
    <col min="24" max="25" width="5.25390625" style="107" customWidth="1"/>
    <col min="26" max="28" width="2.75390625" style="107" customWidth="1"/>
    <col min="29" max="29" width="5.00390625" style="92" customWidth="1"/>
    <col min="30" max="30" width="14.375" style="410" customWidth="1"/>
    <col min="31" max="31" width="4.25390625" style="107" customWidth="1"/>
    <col min="32" max="35" width="5.125" style="107" customWidth="1"/>
    <col min="36" max="36" width="6.625" style="107" customWidth="1"/>
    <col min="37" max="37" width="5.00390625" style="107" customWidth="1"/>
    <col min="38" max="39" width="7.375" style="107" customWidth="1"/>
    <col min="40" max="40" width="7.375" style="92" customWidth="1"/>
    <col min="41" max="41" width="3.625" style="107" customWidth="1"/>
    <col min="42" max="42" width="4.375" style="107" customWidth="1"/>
    <col min="43" max="44" width="5.25390625" style="107" customWidth="1"/>
    <col min="45" max="45" width="2.75390625" style="107" customWidth="1"/>
    <col min="46" max="46" width="4.625" style="107" customWidth="1"/>
    <col min="47" max="47" width="3.625" style="107" customWidth="1"/>
    <col min="48" max="48" width="3.00390625" style="107" customWidth="1"/>
    <col min="49" max="52" width="3.625" style="107" customWidth="1"/>
    <col min="53" max="54" width="4.375" style="107" customWidth="1"/>
    <col min="55" max="55" width="5.25390625" style="107" customWidth="1"/>
    <col min="56" max="147" width="10.625" style="107" customWidth="1"/>
    <col min="148" max="16384" width="10.75390625" style="107" customWidth="1"/>
  </cols>
  <sheetData>
    <row r="1" spans="1:23" ht="75" customHeight="1">
      <c r="A1" s="1137" t="s">
        <v>2805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1072"/>
      <c r="U1" s="1072"/>
      <c r="V1" s="1072"/>
      <c r="W1" s="1072"/>
    </row>
    <row r="2" spans="1:23" ht="75" customHeight="1">
      <c r="A2" s="1137" t="s">
        <v>2806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  <c r="W2" s="1072"/>
    </row>
    <row r="3" spans="1:23" ht="75" customHeight="1" thickBot="1">
      <c r="A3" s="1138" t="s">
        <v>2807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</row>
    <row r="4" spans="1:40" ht="25.5" customHeight="1" thickBot="1" thickTop="1">
      <c r="A4" s="1131" t="s">
        <v>2154</v>
      </c>
      <c r="B4" s="1132"/>
      <c r="C4" s="1131" t="s">
        <v>2155</v>
      </c>
      <c r="D4" s="1135"/>
      <c r="E4" s="1135"/>
      <c r="F4" s="1132"/>
      <c r="G4" s="1142"/>
      <c r="H4" s="1131" t="s">
        <v>1342</v>
      </c>
      <c r="I4" s="1135"/>
      <c r="J4" s="1135"/>
      <c r="K4" s="1132"/>
      <c r="L4" s="1131" t="s">
        <v>780</v>
      </c>
      <c r="M4" s="1132"/>
      <c r="N4" s="1131" t="s">
        <v>2154</v>
      </c>
      <c r="O4" s="1132"/>
      <c r="P4" s="1139" t="s">
        <v>43</v>
      </c>
      <c r="Q4" s="1140"/>
      <c r="R4" s="1140"/>
      <c r="S4" s="1140"/>
      <c r="T4" s="1140"/>
      <c r="U4" s="1140"/>
      <c r="V4" s="1140"/>
      <c r="W4" s="1141"/>
      <c r="AD4" s="1131" t="s">
        <v>2154</v>
      </c>
      <c r="AE4" s="1132"/>
      <c r="AF4" s="1131" t="s">
        <v>2155</v>
      </c>
      <c r="AG4" s="1135"/>
      <c r="AH4" s="1135"/>
      <c r="AI4" s="1132"/>
      <c r="AJ4" s="569"/>
      <c r="AK4" s="1131" t="s">
        <v>779</v>
      </c>
      <c r="AL4" s="1135"/>
      <c r="AM4" s="1135"/>
      <c r="AN4" s="1132"/>
    </row>
    <row r="5" spans="1:40" ht="52.5" customHeight="1" thickBot="1" thickTop="1">
      <c r="A5" s="1133"/>
      <c r="B5" s="1134"/>
      <c r="C5" s="1133"/>
      <c r="D5" s="1136"/>
      <c r="E5" s="1136"/>
      <c r="F5" s="1134"/>
      <c r="G5" s="1143"/>
      <c r="H5" s="1133"/>
      <c r="I5" s="1136"/>
      <c r="J5" s="1136"/>
      <c r="K5" s="1134"/>
      <c r="L5" s="1133"/>
      <c r="M5" s="1134"/>
      <c r="N5" s="1133"/>
      <c r="O5" s="1134"/>
      <c r="P5" s="1139" t="s">
        <v>1343</v>
      </c>
      <c r="Q5" s="1140"/>
      <c r="R5" s="1141"/>
      <c r="S5" s="1139" t="s">
        <v>1344</v>
      </c>
      <c r="T5" s="1141"/>
      <c r="U5" s="1139" t="s">
        <v>1345</v>
      </c>
      <c r="V5" s="1141"/>
      <c r="W5" s="571"/>
      <c r="AD5" s="1133"/>
      <c r="AE5" s="1134"/>
      <c r="AF5" s="1133"/>
      <c r="AG5" s="1136"/>
      <c r="AH5" s="1136"/>
      <c r="AI5" s="1134"/>
      <c r="AJ5" s="570"/>
      <c r="AK5" s="1133"/>
      <c r="AL5" s="1136"/>
      <c r="AM5" s="1136"/>
      <c r="AN5" s="1134"/>
    </row>
    <row r="6" spans="1:40" s="91" customFormat="1" ht="13.5" customHeight="1" thickTop="1">
      <c r="A6" s="392"/>
      <c r="B6" s="393"/>
      <c r="C6" s="394"/>
      <c r="D6" s="394"/>
      <c r="E6" s="394"/>
      <c r="F6" s="395"/>
      <c r="G6" s="395"/>
      <c r="H6" s="394"/>
      <c r="I6" s="394"/>
      <c r="J6" s="394"/>
      <c r="K6" s="395"/>
      <c r="L6" s="394"/>
      <c r="M6" s="394"/>
      <c r="N6" s="396"/>
      <c r="O6" s="395"/>
      <c r="P6" s="394"/>
      <c r="Q6" s="394"/>
      <c r="R6" s="395"/>
      <c r="S6" s="394"/>
      <c r="T6" s="395"/>
      <c r="U6" s="394"/>
      <c r="V6" s="395"/>
      <c r="W6" s="372"/>
      <c r="X6" s="1144" t="s">
        <v>1346</v>
      </c>
      <c r="Y6" s="1145"/>
      <c r="Z6" s="1077" t="s">
        <v>2841</v>
      </c>
      <c r="AA6" s="1083" t="s">
        <v>1011</v>
      </c>
      <c r="AB6" s="1083" t="s">
        <v>1012</v>
      </c>
      <c r="AC6" s="397"/>
      <c r="AD6" s="396"/>
      <c r="AE6" s="395"/>
      <c r="AF6" s="394"/>
      <c r="AG6" s="394"/>
      <c r="AH6" s="394"/>
      <c r="AI6" s="395"/>
      <c r="AJ6" s="395"/>
      <c r="AK6" s="394"/>
      <c r="AL6" s="394"/>
      <c r="AM6" s="394"/>
      <c r="AN6" s="394"/>
    </row>
    <row r="7" spans="1:50" s="91" customFormat="1" ht="13.5" customHeight="1">
      <c r="A7" s="398"/>
      <c r="B7" s="399"/>
      <c r="C7" s="295"/>
      <c r="D7" s="295"/>
      <c r="E7" s="295"/>
      <c r="F7" s="296"/>
      <c r="G7" s="296"/>
      <c r="H7" s="295"/>
      <c r="I7" s="295"/>
      <c r="J7" s="295"/>
      <c r="K7" s="296"/>
      <c r="L7" s="295"/>
      <c r="M7" s="295"/>
      <c r="N7" s="400" t="s">
        <v>399</v>
      </c>
      <c r="O7" s="296"/>
      <c r="P7" s="295"/>
      <c r="Q7" s="295"/>
      <c r="R7" s="296"/>
      <c r="S7" s="295"/>
      <c r="T7" s="340"/>
      <c r="U7" s="295"/>
      <c r="V7" s="296"/>
      <c r="W7" s="345"/>
      <c r="X7" s="1146"/>
      <c r="Y7" s="1147"/>
      <c r="Z7" s="1077"/>
      <c r="AA7" s="1083"/>
      <c r="AB7" s="1083"/>
      <c r="AC7" s="397"/>
      <c r="AD7" s="399"/>
      <c r="AE7" s="296"/>
      <c r="AF7" s="295"/>
      <c r="AG7" s="295"/>
      <c r="AH7" s="295"/>
      <c r="AI7" s="296"/>
      <c r="AJ7" s="296"/>
      <c r="AK7" s="295"/>
      <c r="AL7" s="295"/>
      <c r="AM7" s="295"/>
      <c r="AN7" s="295"/>
      <c r="AT7" s="339"/>
      <c r="AU7" s="339"/>
      <c r="AV7" s="339"/>
      <c r="AW7" s="339"/>
      <c r="AX7" s="339"/>
    </row>
    <row r="8" spans="1:40" s="91" customFormat="1" ht="13.5" customHeight="1">
      <c r="A8" s="398"/>
      <c r="B8" s="399" t="s">
        <v>400</v>
      </c>
      <c r="C8" s="295" t="s">
        <v>2495</v>
      </c>
      <c r="D8" s="295" t="s">
        <v>2380</v>
      </c>
      <c r="E8" s="295" t="s">
        <v>2293</v>
      </c>
      <c r="F8" s="296" t="s">
        <v>2294</v>
      </c>
      <c r="G8" s="296" t="s">
        <v>406</v>
      </c>
      <c r="H8" s="295" t="s">
        <v>618</v>
      </c>
      <c r="I8" s="295" t="s">
        <v>2391</v>
      </c>
      <c r="J8" s="295" t="s">
        <v>619</v>
      </c>
      <c r="K8" s="296" t="s">
        <v>620</v>
      </c>
      <c r="L8" s="295" t="s">
        <v>2296</v>
      </c>
      <c r="M8" s="295" t="s">
        <v>2297</v>
      </c>
      <c r="N8" s="400"/>
      <c r="O8" s="296" t="s">
        <v>400</v>
      </c>
      <c r="P8" s="295" t="s">
        <v>621</v>
      </c>
      <c r="Q8" s="295" t="s">
        <v>1352</v>
      </c>
      <c r="R8" s="296" t="s">
        <v>622</v>
      </c>
      <c r="S8" s="295" t="s">
        <v>2329</v>
      </c>
      <c r="T8" s="296" t="s">
        <v>2330</v>
      </c>
      <c r="U8" s="295" t="s">
        <v>2331</v>
      </c>
      <c r="V8" s="296" t="s">
        <v>2332</v>
      </c>
      <c r="W8" s="345" t="s">
        <v>2333</v>
      </c>
      <c r="X8" s="1148" t="s">
        <v>1347</v>
      </c>
      <c r="Y8" s="1149"/>
      <c r="Z8" s="1077"/>
      <c r="AA8" s="1083"/>
      <c r="AB8" s="1083"/>
      <c r="AC8" s="397"/>
      <c r="AD8" s="400"/>
      <c r="AE8" s="296" t="s">
        <v>400</v>
      </c>
      <c r="AF8" s="295" t="s">
        <v>2495</v>
      </c>
      <c r="AG8" s="295" t="s">
        <v>2380</v>
      </c>
      <c r="AH8" s="295" t="s">
        <v>2293</v>
      </c>
      <c r="AI8" s="296" t="s">
        <v>2294</v>
      </c>
      <c r="AJ8" s="296" t="s">
        <v>406</v>
      </c>
      <c r="AK8" s="295" t="s">
        <v>2392</v>
      </c>
      <c r="AL8" s="295" t="s">
        <v>2334</v>
      </c>
      <c r="AM8" s="295" t="s">
        <v>2335</v>
      </c>
      <c r="AN8" s="295" t="s">
        <v>2336</v>
      </c>
    </row>
    <row r="9" spans="1:50" s="91" customFormat="1" ht="13.5" customHeight="1">
      <c r="A9" s="398"/>
      <c r="B9" s="399" t="s">
        <v>2371</v>
      </c>
      <c r="C9" s="295" t="s">
        <v>2372</v>
      </c>
      <c r="D9" s="295" t="s">
        <v>2373</v>
      </c>
      <c r="E9" s="295" t="s">
        <v>2373</v>
      </c>
      <c r="F9" s="296" t="s">
        <v>2373</v>
      </c>
      <c r="G9" s="296" t="s">
        <v>1348</v>
      </c>
      <c r="H9" s="295" t="s">
        <v>2373</v>
      </c>
      <c r="I9" s="295" t="s">
        <v>2373</v>
      </c>
      <c r="J9" s="295" t="s">
        <v>2373</v>
      </c>
      <c r="K9" s="296" t="s">
        <v>2373</v>
      </c>
      <c r="L9" s="295" t="s">
        <v>2381</v>
      </c>
      <c r="M9" s="295" t="s">
        <v>2382</v>
      </c>
      <c r="N9" s="400"/>
      <c r="O9" s="296" t="s">
        <v>2371</v>
      </c>
      <c r="P9" s="295" t="s">
        <v>1349</v>
      </c>
      <c r="Q9" s="295" t="s">
        <v>1350</v>
      </c>
      <c r="R9" s="296" t="s">
        <v>2373</v>
      </c>
      <c r="S9" s="295" t="s">
        <v>1351</v>
      </c>
      <c r="T9" s="296" t="s">
        <v>2373</v>
      </c>
      <c r="U9" s="295" t="s">
        <v>1351</v>
      </c>
      <c r="V9" s="296" t="s">
        <v>2373</v>
      </c>
      <c r="W9" s="345" t="s">
        <v>1351</v>
      </c>
      <c r="X9" s="1150"/>
      <c r="Y9" s="1151"/>
      <c r="Z9" s="1077"/>
      <c r="AA9" s="1083"/>
      <c r="AB9" s="1083"/>
      <c r="AC9" s="397"/>
      <c r="AD9" s="400"/>
      <c r="AE9" s="296" t="s">
        <v>2371</v>
      </c>
      <c r="AF9" s="295" t="s">
        <v>2372</v>
      </c>
      <c r="AG9" s="295" t="s">
        <v>2373</v>
      </c>
      <c r="AH9" s="295" t="s">
        <v>2373</v>
      </c>
      <c r="AI9" s="296" t="s">
        <v>2373</v>
      </c>
      <c r="AJ9" s="296" t="s">
        <v>1348</v>
      </c>
      <c r="AK9" s="295"/>
      <c r="AL9" s="295" t="s">
        <v>2373</v>
      </c>
      <c r="AM9" s="295" t="s">
        <v>2373</v>
      </c>
      <c r="AN9" s="295" t="s">
        <v>1348</v>
      </c>
      <c r="AT9" s="339"/>
      <c r="AU9" s="339"/>
      <c r="AV9" s="339"/>
      <c r="AW9" s="339"/>
      <c r="AX9" s="339"/>
    </row>
    <row r="10" spans="1:50" s="91" customFormat="1" ht="19.5" customHeight="1" thickBot="1">
      <c r="A10" s="401"/>
      <c r="B10" s="402"/>
      <c r="C10" s="403"/>
      <c r="D10" s="403"/>
      <c r="E10" s="403"/>
      <c r="F10" s="404"/>
      <c r="G10" s="248" t="s">
        <v>1795</v>
      </c>
      <c r="H10" s="403" t="s">
        <v>1798</v>
      </c>
      <c r="I10" s="403" t="s">
        <v>1798</v>
      </c>
      <c r="J10" s="403" t="s">
        <v>1798</v>
      </c>
      <c r="K10" s="404" t="s">
        <v>1798</v>
      </c>
      <c r="L10" s="403"/>
      <c r="M10" s="403"/>
      <c r="N10" s="405"/>
      <c r="O10" s="404"/>
      <c r="P10" s="43" t="s">
        <v>1037</v>
      </c>
      <c r="Q10" s="43" t="s">
        <v>1038</v>
      </c>
      <c r="R10" s="404" t="s">
        <v>1798</v>
      </c>
      <c r="S10" s="43" t="s">
        <v>1037</v>
      </c>
      <c r="T10" s="404" t="s">
        <v>1798</v>
      </c>
      <c r="U10" s="43" t="s">
        <v>1037</v>
      </c>
      <c r="V10" s="404" t="s">
        <v>1798</v>
      </c>
      <c r="W10" s="66" t="s">
        <v>1037</v>
      </c>
      <c r="X10" s="404" t="s">
        <v>2151</v>
      </c>
      <c r="Y10" s="406">
        <v>355</v>
      </c>
      <c r="Z10" s="1078"/>
      <c r="AA10" s="1084"/>
      <c r="AB10" s="1084"/>
      <c r="AC10" s="295"/>
      <c r="AD10" s="405"/>
      <c r="AE10" s="404"/>
      <c r="AF10" s="403"/>
      <c r="AG10" s="403"/>
      <c r="AH10" s="403"/>
      <c r="AI10" s="404"/>
      <c r="AJ10" s="248" t="s">
        <v>1795</v>
      </c>
      <c r="AK10" s="403"/>
      <c r="AL10" s="403"/>
      <c r="AM10" s="403"/>
      <c r="AN10" s="247" t="s">
        <v>1795</v>
      </c>
      <c r="AT10" s="339"/>
      <c r="AU10" s="339"/>
      <c r="AV10" s="339"/>
      <c r="AW10" s="339"/>
      <c r="AX10" s="339"/>
    </row>
    <row r="11" spans="1:50" ht="13.5" customHeight="1" thickTop="1">
      <c r="A11" s="407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407"/>
      <c r="O11" s="344"/>
      <c r="P11" s="92"/>
      <c r="Q11" s="92"/>
      <c r="R11" s="344"/>
      <c r="S11" s="92"/>
      <c r="T11" s="408"/>
      <c r="U11" s="92"/>
      <c r="V11" s="344"/>
      <c r="W11" s="92"/>
      <c r="X11" s="92"/>
      <c r="Y11" s="92"/>
      <c r="Z11" s="92"/>
      <c r="AA11" s="92"/>
      <c r="AB11" s="92"/>
      <c r="AD11" s="407"/>
      <c r="AE11" s="92"/>
      <c r="AF11" s="92"/>
      <c r="AG11" s="92"/>
      <c r="AH11" s="92"/>
      <c r="AI11" s="92"/>
      <c r="AJ11" s="92"/>
      <c r="AK11" s="92"/>
      <c r="AL11" s="92"/>
      <c r="AM11" s="92"/>
      <c r="AT11" s="409"/>
      <c r="AU11" s="409"/>
      <c r="AV11" s="409"/>
      <c r="AW11" s="409"/>
      <c r="AX11" s="409"/>
    </row>
    <row r="12" spans="1:55" s="130" customFormat="1" ht="13.5" customHeight="1">
      <c r="A12" s="548" t="s">
        <v>1353</v>
      </c>
      <c r="B12" s="522">
        <v>0.882</v>
      </c>
      <c r="C12" s="520">
        <v>20</v>
      </c>
      <c r="D12" s="520">
        <v>3</v>
      </c>
      <c r="E12" s="520">
        <v>3.5</v>
      </c>
      <c r="F12" s="514">
        <v>2</v>
      </c>
      <c r="G12" s="514">
        <v>1.12</v>
      </c>
      <c r="H12" s="518">
        <v>0.6</v>
      </c>
      <c r="I12" s="518">
        <v>1.41</v>
      </c>
      <c r="J12" s="518">
        <v>0.84</v>
      </c>
      <c r="K12" s="513">
        <v>0.7</v>
      </c>
      <c r="L12" s="517">
        <v>0.08</v>
      </c>
      <c r="M12" s="518">
        <v>87.4</v>
      </c>
      <c r="N12" s="549" t="s">
        <v>2337</v>
      </c>
      <c r="O12" s="522">
        <v>0.882</v>
      </c>
      <c r="P12" s="520">
        <v>0.39</v>
      </c>
      <c r="Q12" s="520">
        <v>0.28</v>
      </c>
      <c r="R12" s="513">
        <v>0.59</v>
      </c>
      <c r="S12" s="520">
        <v>0.61</v>
      </c>
      <c r="T12" s="513">
        <v>0.74</v>
      </c>
      <c r="U12" s="520">
        <v>0.16</v>
      </c>
      <c r="V12" s="513">
        <v>0.38</v>
      </c>
      <c r="W12" s="524">
        <v>-0.23</v>
      </c>
      <c r="X12" s="514">
        <v>1</v>
      </c>
      <c r="Y12" s="524">
        <v>1</v>
      </c>
      <c r="Z12" s="526" t="s">
        <v>2648</v>
      </c>
      <c r="AA12" s="522"/>
      <c r="AB12" s="522"/>
      <c r="AC12" s="572"/>
      <c r="AD12" s="549" t="s">
        <v>1353</v>
      </c>
      <c r="AE12" s="522">
        <v>0.882</v>
      </c>
      <c r="AF12" s="520">
        <v>20</v>
      </c>
      <c r="AG12" s="520">
        <v>3</v>
      </c>
      <c r="AH12" s="520">
        <v>3.5</v>
      </c>
      <c r="AI12" s="520">
        <v>2</v>
      </c>
      <c r="AJ12" s="514">
        <v>1.12</v>
      </c>
      <c r="AK12" s="520" t="s">
        <v>627</v>
      </c>
      <c r="AL12" s="520" t="s">
        <v>627</v>
      </c>
      <c r="AM12" s="520" t="s">
        <v>627</v>
      </c>
      <c r="AN12" s="520" t="s">
        <v>627</v>
      </c>
      <c r="AY12" s="131"/>
      <c r="AZ12" s="131"/>
      <c r="BA12" s="132"/>
      <c r="BB12" s="132"/>
      <c r="BC12" s="132"/>
    </row>
    <row r="13" spans="1:55" s="130" customFormat="1" ht="13.5" customHeight="1">
      <c r="A13" s="548" t="s">
        <v>1354</v>
      </c>
      <c r="B13" s="522">
        <v>1.12</v>
      </c>
      <c r="C13" s="520">
        <v>25</v>
      </c>
      <c r="D13" s="520">
        <v>3</v>
      </c>
      <c r="E13" s="520">
        <v>3.5</v>
      </c>
      <c r="F13" s="514">
        <v>2</v>
      </c>
      <c r="G13" s="514">
        <v>1.42</v>
      </c>
      <c r="H13" s="518">
        <v>0.72</v>
      </c>
      <c r="I13" s="518">
        <v>1.77</v>
      </c>
      <c r="J13" s="518">
        <v>1.02</v>
      </c>
      <c r="K13" s="513">
        <v>0.88</v>
      </c>
      <c r="L13" s="517">
        <v>0.1</v>
      </c>
      <c r="M13" s="518">
        <v>86.88</v>
      </c>
      <c r="N13" s="549" t="s">
        <v>2338</v>
      </c>
      <c r="O13" s="522">
        <v>1.12</v>
      </c>
      <c r="P13" s="518">
        <v>0.8</v>
      </c>
      <c r="Q13" s="520">
        <v>0.45</v>
      </c>
      <c r="R13" s="513">
        <v>0.75</v>
      </c>
      <c r="S13" s="520">
        <v>1.26</v>
      </c>
      <c r="T13" s="513">
        <v>0.94</v>
      </c>
      <c r="U13" s="520">
        <v>0.33</v>
      </c>
      <c r="V13" s="513">
        <v>0.48</v>
      </c>
      <c r="W13" s="524">
        <v>-0.47</v>
      </c>
      <c r="X13" s="514">
        <v>1</v>
      </c>
      <c r="Y13" s="524">
        <v>2</v>
      </c>
      <c r="Z13" s="540" t="s">
        <v>2648</v>
      </c>
      <c r="AA13" s="541"/>
      <c r="AB13" s="541"/>
      <c r="AC13" s="572"/>
      <c r="AD13" s="549" t="s">
        <v>1354</v>
      </c>
      <c r="AE13" s="522">
        <v>1.12</v>
      </c>
      <c r="AF13" s="520">
        <v>25</v>
      </c>
      <c r="AG13" s="520">
        <v>3</v>
      </c>
      <c r="AH13" s="520">
        <v>3.5</v>
      </c>
      <c r="AI13" s="520">
        <v>2</v>
      </c>
      <c r="AJ13" s="514">
        <v>1.42</v>
      </c>
      <c r="AK13" s="520" t="s">
        <v>627</v>
      </c>
      <c r="AL13" s="520" t="s">
        <v>627</v>
      </c>
      <c r="AM13" s="520" t="s">
        <v>627</v>
      </c>
      <c r="AN13" s="520" t="s">
        <v>627</v>
      </c>
      <c r="AY13" s="131"/>
      <c r="AZ13" s="131"/>
      <c r="BA13" s="132"/>
      <c r="BB13" s="132"/>
      <c r="BC13" s="132"/>
    </row>
    <row r="14" spans="1:55" s="130" customFormat="1" ht="13.5" customHeight="1">
      <c r="A14" s="548" t="s">
        <v>1355</v>
      </c>
      <c r="B14" s="522">
        <v>1.45</v>
      </c>
      <c r="C14" s="520">
        <v>25</v>
      </c>
      <c r="D14" s="520">
        <v>4</v>
      </c>
      <c r="E14" s="520">
        <v>3.5</v>
      </c>
      <c r="F14" s="514">
        <v>2</v>
      </c>
      <c r="G14" s="514">
        <v>1.85</v>
      </c>
      <c r="H14" s="518">
        <v>0.76</v>
      </c>
      <c r="I14" s="518">
        <v>1.77</v>
      </c>
      <c r="J14" s="518">
        <v>1.08</v>
      </c>
      <c r="K14" s="513">
        <v>0.89</v>
      </c>
      <c r="L14" s="517">
        <v>0.1</v>
      </c>
      <c r="M14" s="518">
        <v>66.67</v>
      </c>
      <c r="N14" s="549" t="s">
        <v>2339</v>
      </c>
      <c r="O14" s="522">
        <v>1.45</v>
      </c>
      <c r="P14" s="520">
        <v>1.01</v>
      </c>
      <c r="Q14" s="520">
        <v>0.58</v>
      </c>
      <c r="R14" s="513">
        <v>0.74</v>
      </c>
      <c r="S14" s="518">
        <v>1.6</v>
      </c>
      <c r="T14" s="513">
        <v>0.93</v>
      </c>
      <c r="U14" s="520">
        <v>0.43</v>
      </c>
      <c r="V14" s="513">
        <v>0.48</v>
      </c>
      <c r="W14" s="524">
        <v>-0.59</v>
      </c>
      <c r="X14" s="514">
        <v>1</v>
      </c>
      <c r="Y14" s="524">
        <v>1</v>
      </c>
      <c r="Z14" s="540" t="s">
        <v>2648</v>
      </c>
      <c r="AA14" s="541"/>
      <c r="AB14" s="541"/>
      <c r="AC14" s="572"/>
      <c r="AD14" s="549" t="s">
        <v>1355</v>
      </c>
      <c r="AE14" s="522">
        <v>1.45</v>
      </c>
      <c r="AF14" s="520">
        <v>25</v>
      </c>
      <c r="AG14" s="520">
        <v>4</v>
      </c>
      <c r="AH14" s="520">
        <v>3.5</v>
      </c>
      <c r="AI14" s="520">
        <v>2</v>
      </c>
      <c r="AJ14" s="514">
        <v>1.85</v>
      </c>
      <c r="AK14" s="520" t="s">
        <v>627</v>
      </c>
      <c r="AL14" s="520" t="s">
        <v>627</v>
      </c>
      <c r="AM14" s="520" t="s">
        <v>627</v>
      </c>
      <c r="AN14" s="520" t="s">
        <v>627</v>
      </c>
      <c r="AY14" s="131"/>
      <c r="AZ14" s="131"/>
      <c r="BA14" s="132"/>
      <c r="BB14" s="132"/>
      <c r="BC14" s="132"/>
    </row>
    <row r="15" spans="1:55" s="130" customFormat="1" ht="13.5" customHeight="1">
      <c r="A15" s="548" t="s">
        <v>1269</v>
      </c>
      <c r="B15" s="522">
        <v>1.36</v>
      </c>
      <c r="C15" s="520">
        <v>30</v>
      </c>
      <c r="D15" s="520">
        <v>3</v>
      </c>
      <c r="E15" s="520">
        <v>5</v>
      </c>
      <c r="F15" s="514">
        <v>2.5</v>
      </c>
      <c r="G15" s="514">
        <v>1.74</v>
      </c>
      <c r="H15" s="518">
        <v>0.84</v>
      </c>
      <c r="I15" s="518">
        <v>2.12</v>
      </c>
      <c r="J15" s="518">
        <v>1.18</v>
      </c>
      <c r="K15" s="513">
        <v>1.05</v>
      </c>
      <c r="L15" s="517">
        <v>0.12</v>
      </c>
      <c r="M15" s="518">
        <v>84.87</v>
      </c>
      <c r="N15" s="549" t="s">
        <v>2340</v>
      </c>
      <c r="O15" s="522">
        <v>1.36</v>
      </c>
      <c r="P15" s="518">
        <v>1.4</v>
      </c>
      <c r="Q15" s="520">
        <v>0.65</v>
      </c>
      <c r="R15" s="513">
        <v>0.9</v>
      </c>
      <c r="S15" s="520">
        <v>2.23</v>
      </c>
      <c r="T15" s="513">
        <v>1.13</v>
      </c>
      <c r="U15" s="520">
        <v>0.58</v>
      </c>
      <c r="V15" s="513">
        <v>0.58</v>
      </c>
      <c r="W15" s="524">
        <v>-0.83</v>
      </c>
      <c r="X15" s="514">
        <v>1</v>
      </c>
      <c r="Y15" s="524">
        <v>4</v>
      </c>
      <c r="Z15" s="540" t="s">
        <v>2648</v>
      </c>
      <c r="AA15" s="541"/>
      <c r="AB15" s="541"/>
      <c r="AC15" s="572"/>
      <c r="AD15" s="549" t="s">
        <v>1269</v>
      </c>
      <c r="AE15" s="522">
        <v>1.36</v>
      </c>
      <c r="AF15" s="520">
        <v>30</v>
      </c>
      <c r="AG15" s="520">
        <v>3</v>
      </c>
      <c r="AH15" s="520">
        <v>5</v>
      </c>
      <c r="AI15" s="520">
        <v>2.5</v>
      </c>
      <c r="AJ15" s="514">
        <v>1.74</v>
      </c>
      <c r="AK15" s="520" t="s">
        <v>627</v>
      </c>
      <c r="AL15" s="520" t="s">
        <v>627</v>
      </c>
      <c r="AM15" s="520" t="s">
        <v>627</v>
      </c>
      <c r="AN15" s="520" t="s">
        <v>627</v>
      </c>
      <c r="AY15" s="131"/>
      <c r="AZ15" s="131"/>
      <c r="BA15" s="132"/>
      <c r="BB15" s="132"/>
      <c r="BC15" s="132"/>
    </row>
    <row r="16" spans="1:55" s="130" customFormat="1" ht="13.5" customHeight="1">
      <c r="A16" s="548" t="s">
        <v>2591</v>
      </c>
      <c r="B16" s="522">
        <v>1.78</v>
      </c>
      <c r="C16" s="520">
        <v>30</v>
      </c>
      <c r="D16" s="520">
        <v>4</v>
      </c>
      <c r="E16" s="520">
        <v>5</v>
      </c>
      <c r="F16" s="514">
        <v>2.5</v>
      </c>
      <c r="G16" s="514">
        <v>2.27</v>
      </c>
      <c r="H16" s="518">
        <v>0.88</v>
      </c>
      <c r="I16" s="518">
        <v>2.12</v>
      </c>
      <c r="J16" s="518">
        <v>1.24</v>
      </c>
      <c r="K16" s="513">
        <v>1.06</v>
      </c>
      <c r="L16" s="517">
        <v>0.12</v>
      </c>
      <c r="M16" s="518">
        <v>65.02</v>
      </c>
      <c r="N16" s="549" t="s">
        <v>2341</v>
      </c>
      <c r="O16" s="522">
        <v>1.78</v>
      </c>
      <c r="P16" s="518">
        <v>1.8</v>
      </c>
      <c r="Q16" s="520">
        <v>0.85</v>
      </c>
      <c r="R16" s="513">
        <v>0.89</v>
      </c>
      <c r="S16" s="520">
        <v>2.86</v>
      </c>
      <c r="T16" s="513">
        <v>1.12</v>
      </c>
      <c r="U16" s="520">
        <v>0.75</v>
      </c>
      <c r="V16" s="513">
        <v>0.57</v>
      </c>
      <c r="W16" s="524">
        <v>-1.05</v>
      </c>
      <c r="X16" s="514">
        <v>1</v>
      </c>
      <c r="Y16" s="524">
        <v>1</v>
      </c>
      <c r="Z16" s="540" t="s">
        <v>2648</v>
      </c>
      <c r="AA16" s="541"/>
      <c r="AB16" s="541"/>
      <c r="AC16" s="572"/>
      <c r="AD16" s="549" t="s">
        <v>2591</v>
      </c>
      <c r="AE16" s="522">
        <v>1.78</v>
      </c>
      <c r="AF16" s="520">
        <v>30</v>
      </c>
      <c r="AG16" s="520">
        <v>4</v>
      </c>
      <c r="AH16" s="520">
        <v>5</v>
      </c>
      <c r="AI16" s="520">
        <v>2.5</v>
      </c>
      <c r="AJ16" s="514">
        <v>2.27</v>
      </c>
      <c r="AK16" s="520" t="s">
        <v>627</v>
      </c>
      <c r="AL16" s="520" t="s">
        <v>627</v>
      </c>
      <c r="AM16" s="520" t="s">
        <v>627</v>
      </c>
      <c r="AN16" s="520" t="s">
        <v>627</v>
      </c>
      <c r="AY16" s="131"/>
      <c r="AZ16" s="131"/>
      <c r="BA16" s="132"/>
      <c r="BB16" s="132"/>
      <c r="BC16" s="132"/>
    </row>
    <row r="17" spans="1:55" s="130" customFormat="1" ht="13.5" customHeight="1">
      <c r="A17" s="548" t="s">
        <v>2592</v>
      </c>
      <c r="B17" s="522">
        <v>2.09</v>
      </c>
      <c r="C17" s="520">
        <v>35</v>
      </c>
      <c r="D17" s="520">
        <v>4</v>
      </c>
      <c r="E17" s="520">
        <v>5</v>
      </c>
      <c r="F17" s="514">
        <v>2.5</v>
      </c>
      <c r="G17" s="514">
        <v>2.67</v>
      </c>
      <c r="H17" s="518">
        <v>1</v>
      </c>
      <c r="I17" s="518">
        <v>2.47</v>
      </c>
      <c r="J17" s="518">
        <v>1.42</v>
      </c>
      <c r="K17" s="513">
        <v>1.24</v>
      </c>
      <c r="L17" s="517">
        <v>0.14</v>
      </c>
      <c r="M17" s="518">
        <v>64.82</v>
      </c>
      <c r="N17" s="549" t="s">
        <v>2342</v>
      </c>
      <c r="O17" s="522">
        <v>2.09</v>
      </c>
      <c r="P17" s="520">
        <v>2.95</v>
      </c>
      <c r="Q17" s="520">
        <v>1.18</v>
      </c>
      <c r="R17" s="513">
        <v>1.05</v>
      </c>
      <c r="S17" s="520">
        <v>4.69</v>
      </c>
      <c r="T17" s="513">
        <v>1.33</v>
      </c>
      <c r="U17" s="520">
        <v>1.22</v>
      </c>
      <c r="V17" s="513">
        <v>0.68</v>
      </c>
      <c r="W17" s="524">
        <v>-1.73</v>
      </c>
      <c r="X17" s="514">
        <v>1</v>
      </c>
      <c r="Y17" s="524">
        <v>2</v>
      </c>
      <c r="Z17" s="540" t="s">
        <v>2648</v>
      </c>
      <c r="AA17" s="541"/>
      <c r="AB17" s="541"/>
      <c r="AC17" s="572"/>
      <c r="AD17" s="549" t="s">
        <v>2592</v>
      </c>
      <c r="AE17" s="522">
        <v>2.09</v>
      </c>
      <c r="AF17" s="520">
        <v>35</v>
      </c>
      <c r="AG17" s="520">
        <v>4</v>
      </c>
      <c r="AH17" s="520">
        <v>5</v>
      </c>
      <c r="AI17" s="520">
        <v>2.5</v>
      </c>
      <c r="AJ17" s="514">
        <v>2.67</v>
      </c>
      <c r="AK17" s="520" t="s">
        <v>627</v>
      </c>
      <c r="AL17" s="520" t="s">
        <v>627</v>
      </c>
      <c r="AM17" s="520" t="s">
        <v>627</v>
      </c>
      <c r="AN17" s="520" t="s">
        <v>627</v>
      </c>
      <c r="AY17" s="131"/>
      <c r="AZ17" s="131"/>
      <c r="BA17" s="132"/>
      <c r="BB17" s="132"/>
      <c r="BC17" s="132"/>
    </row>
    <row r="18" spans="1:55" s="130" customFormat="1" ht="13.5" customHeight="1">
      <c r="A18" s="548" t="s">
        <v>2593</v>
      </c>
      <c r="B18" s="522">
        <v>2.42</v>
      </c>
      <c r="C18" s="520">
        <v>40</v>
      </c>
      <c r="D18" s="520">
        <v>4</v>
      </c>
      <c r="E18" s="520">
        <v>6</v>
      </c>
      <c r="F18" s="514">
        <v>3</v>
      </c>
      <c r="G18" s="514">
        <v>3.08</v>
      </c>
      <c r="H18" s="518">
        <v>1.12</v>
      </c>
      <c r="I18" s="518">
        <v>2.83</v>
      </c>
      <c r="J18" s="518">
        <v>1.58</v>
      </c>
      <c r="K18" s="513">
        <v>1.4</v>
      </c>
      <c r="L18" s="517">
        <v>0.15</v>
      </c>
      <c r="M18" s="518">
        <v>64.07</v>
      </c>
      <c r="N18" s="549" t="s">
        <v>2343</v>
      </c>
      <c r="O18" s="522">
        <v>2.42</v>
      </c>
      <c r="P18" s="520">
        <v>4.47</v>
      </c>
      <c r="Q18" s="520">
        <v>1.55</v>
      </c>
      <c r="R18" s="513">
        <v>1.21</v>
      </c>
      <c r="S18" s="518">
        <v>7.1</v>
      </c>
      <c r="T18" s="513">
        <v>1.52</v>
      </c>
      <c r="U18" s="520">
        <v>1.84</v>
      </c>
      <c r="V18" s="513">
        <v>0.77</v>
      </c>
      <c r="W18" s="524">
        <v>-2.63</v>
      </c>
      <c r="X18" s="514">
        <v>1</v>
      </c>
      <c r="Y18" s="524">
        <v>4</v>
      </c>
      <c r="Z18" s="540" t="s">
        <v>2648</v>
      </c>
      <c r="AA18" s="541"/>
      <c r="AB18" s="541"/>
      <c r="AC18" s="572"/>
      <c r="AD18" s="549" t="s">
        <v>2593</v>
      </c>
      <c r="AE18" s="522">
        <v>2.42</v>
      </c>
      <c r="AF18" s="520">
        <v>40</v>
      </c>
      <c r="AG18" s="520">
        <v>4</v>
      </c>
      <c r="AH18" s="520">
        <v>6</v>
      </c>
      <c r="AI18" s="520">
        <v>3</v>
      </c>
      <c r="AJ18" s="514">
        <v>3.08</v>
      </c>
      <c r="AK18" s="520" t="s">
        <v>627</v>
      </c>
      <c r="AL18" s="520" t="s">
        <v>627</v>
      </c>
      <c r="AM18" s="520" t="s">
        <v>627</v>
      </c>
      <c r="AN18" s="520" t="s">
        <v>627</v>
      </c>
      <c r="AY18" s="131"/>
      <c r="AZ18" s="131"/>
      <c r="BA18" s="132"/>
      <c r="BB18" s="132"/>
      <c r="BC18" s="132"/>
    </row>
    <row r="19" spans="1:55" s="130" customFormat="1" ht="13.5" customHeight="1">
      <c r="A19" s="548" t="s">
        <v>2594</v>
      </c>
      <c r="B19" s="522">
        <v>2.97</v>
      </c>
      <c r="C19" s="520">
        <v>40</v>
      </c>
      <c r="D19" s="520">
        <v>5</v>
      </c>
      <c r="E19" s="520">
        <v>6</v>
      </c>
      <c r="F19" s="514">
        <v>3</v>
      </c>
      <c r="G19" s="514">
        <v>3.79</v>
      </c>
      <c r="H19" s="518">
        <v>1.16</v>
      </c>
      <c r="I19" s="518">
        <v>2.83</v>
      </c>
      <c r="J19" s="518">
        <v>1.64</v>
      </c>
      <c r="K19" s="513">
        <v>1.41</v>
      </c>
      <c r="L19" s="517">
        <v>0.15</v>
      </c>
      <c r="M19" s="518">
        <v>52.07</v>
      </c>
      <c r="N19" s="549" t="s">
        <v>2344</v>
      </c>
      <c r="O19" s="522">
        <v>2.97</v>
      </c>
      <c r="P19" s="520">
        <v>5.43</v>
      </c>
      <c r="Q19" s="520">
        <v>1.91</v>
      </c>
      <c r="R19" s="513">
        <v>1.2</v>
      </c>
      <c r="S19" s="520">
        <v>8.61</v>
      </c>
      <c r="T19" s="513">
        <v>1.51</v>
      </c>
      <c r="U19" s="520">
        <v>2.25</v>
      </c>
      <c r="V19" s="513">
        <v>0.77</v>
      </c>
      <c r="W19" s="524">
        <v>-3.18</v>
      </c>
      <c r="X19" s="514">
        <v>1</v>
      </c>
      <c r="Y19" s="524">
        <v>1</v>
      </c>
      <c r="Z19" s="540" t="s">
        <v>2648</v>
      </c>
      <c r="AA19" s="541"/>
      <c r="AB19" s="541"/>
      <c r="AC19" s="572"/>
      <c r="AD19" s="549" t="s">
        <v>2594</v>
      </c>
      <c r="AE19" s="522">
        <v>2.97</v>
      </c>
      <c r="AF19" s="520">
        <v>40</v>
      </c>
      <c r="AG19" s="520">
        <v>5</v>
      </c>
      <c r="AH19" s="520">
        <v>6</v>
      </c>
      <c r="AI19" s="520">
        <v>3</v>
      </c>
      <c r="AJ19" s="514">
        <v>3.79</v>
      </c>
      <c r="AK19" s="520" t="s">
        <v>627</v>
      </c>
      <c r="AL19" s="520" t="s">
        <v>627</v>
      </c>
      <c r="AM19" s="520" t="s">
        <v>627</v>
      </c>
      <c r="AN19" s="520" t="s">
        <v>627</v>
      </c>
      <c r="AY19" s="131"/>
      <c r="AZ19" s="131"/>
      <c r="BA19" s="132"/>
      <c r="BB19" s="132"/>
      <c r="BC19" s="132"/>
    </row>
    <row r="20" spans="1:55" s="130" customFormat="1" ht="13.5" customHeight="1">
      <c r="A20" s="548" t="s">
        <v>1033</v>
      </c>
      <c r="B20" s="522">
        <v>3.06</v>
      </c>
      <c r="C20" s="520">
        <v>45</v>
      </c>
      <c r="D20" s="520">
        <v>4.5</v>
      </c>
      <c r="E20" s="520">
        <v>7</v>
      </c>
      <c r="F20" s="514">
        <v>3.5</v>
      </c>
      <c r="G20" s="513">
        <v>3.9</v>
      </c>
      <c r="H20" s="518">
        <v>1.26</v>
      </c>
      <c r="I20" s="518">
        <v>3.18</v>
      </c>
      <c r="J20" s="518">
        <v>1.78</v>
      </c>
      <c r="K20" s="513">
        <v>1.58</v>
      </c>
      <c r="L20" s="517">
        <v>0.17</v>
      </c>
      <c r="M20" s="518">
        <v>56.83</v>
      </c>
      <c r="N20" s="549" t="s">
        <v>2345</v>
      </c>
      <c r="O20" s="522">
        <v>3.06</v>
      </c>
      <c r="P20" s="520">
        <v>7.15</v>
      </c>
      <c r="Q20" s="518">
        <v>2.2</v>
      </c>
      <c r="R20" s="513">
        <v>1.35</v>
      </c>
      <c r="S20" s="520">
        <v>11.35</v>
      </c>
      <c r="T20" s="513">
        <v>1.71</v>
      </c>
      <c r="U20" s="520">
        <v>2.94</v>
      </c>
      <c r="V20" s="513">
        <v>0.87</v>
      </c>
      <c r="W20" s="521">
        <v>-4.2</v>
      </c>
      <c r="X20" s="514">
        <v>1</v>
      </c>
      <c r="Y20" s="524">
        <v>4</v>
      </c>
      <c r="Z20" s="540" t="s">
        <v>2648</v>
      </c>
      <c r="AA20" s="541"/>
      <c r="AB20" s="541"/>
      <c r="AC20" s="572"/>
      <c r="AD20" s="549" t="s">
        <v>1033</v>
      </c>
      <c r="AE20" s="522">
        <v>3.06</v>
      </c>
      <c r="AF20" s="520">
        <v>45</v>
      </c>
      <c r="AG20" s="520">
        <v>4.5</v>
      </c>
      <c r="AH20" s="520">
        <v>7</v>
      </c>
      <c r="AI20" s="520">
        <v>3.5</v>
      </c>
      <c r="AJ20" s="513">
        <v>3.9</v>
      </c>
      <c r="AK20" s="520" t="s">
        <v>627</v>
      </c>
      <c r="AL20" s="520" t="s">
        <v>627</v>
      </c>
      <c r="AM20" s="520" t="s">
        <v>627</v>
      </c>
      <c r="AN20" s="520" t="s">
        <v>627</v>
      </c>
      <c r="AY20" s="131"/>
      <c r="AZ20" s="131"/>
      <c r="BA20" s="132"/>
      <c r="BB20" s="132"/>
      <c r="BC20" s="132"/>
    </row>
    <row r="21" spans="1:55" s="130" customFormat="1" ht="13.5" customHeight="1">
      <c r="A21" s="548" t="s">
        <v>2595</v>
      </c>
      <c r="B21" s="522">
        <v>3.06</v>
      </c>
      <c r="C21" s="520">
        <v>50</v>
      </c>
      <c r="D21" s="520">
        <v>4</v>
      </c>
      <c r="E21" s="520">
        <v>7</v>
      </c>
      <c r="F21" s="514">
        <v>3.5</v>
      </c>
      <c r="G21" s="514">
        <v>3.89</v>
      </c>
      <c r="H21" s="518">
        <v>1.36</v>
      </c>
      <c r="I21" s="518">
        <v>3.54</v>
      </c>
      <c r="J21" s="518">
        <v>1.92</v>
      </c>
      <c r="K21" s="513">
        <v>1.75</v>
      </c>
      <c r="L21" s="517">
        <v>0.19</v>
      </c>
      <c r="M21" s="518">
        <v>63.49</v>
      </c>
      <c r="N21" s="549" t="s">
        <v>635</v>
      </c>
      <c r="O21" s="522">
        <v>3.06</v>
      </c>
      <c r="P21" s="520">
        <v>8.97</v>
      </c>
      <c r="Q21" s="520">
        <v>2.46</v>
      </c>
      <c r="R21" s="513">
        <v>1.52</v>
      </c>
      <c r="S21" s="520">
        <v>14.25</v>
      </c>
      <c r="T21" s="513">
        <v>1.91</v>
      </c>
      <c r="U21" s="520">
        <v>3.69</v>
      </c>
      <c r="V21" s="513">
        <v>0.97</v>
      </c>
      <c r="W21" s="524">
        <v>-5.28</v>
      </c>
      <c r="X21" s="514">
        <v>4</v>
      </c>
      <c r="Y21" s="524">
        <v>4</v>
      </c>
      <c r="Z21" s="540" t="s">
        <v>2648</v>
      </c>
      <c r="AA21" s="541"/>
      <c r="AB21" s="541"/>
      <c r="AC21" s="572"/>
      <c r="AD21" s="549" t="s">
        <v>2595</v>
      </c>
      <c r="AE21" s="522">
        <v>3.06</v>
      </c>
      <c r="AF21" s="520">
        <v>50</v>
      </c>
      <c r="AG21" s="520">
        <v>4</v>
      </c>
      <c r="AH21" s="520">
        <v>7</v>
      </c>
      <c r="AI21" s="520">
        <v>3.5</v>
      </c>
      <c r="AJ21" s="514">
        <v>3.89</v>
      </c>
      <c r="AK21" s="520" t="s">
        <v>627</v>
      </c>
      <c r="AL21" s="520" t="s">
        <v>627</v>
      </c>
      <c r="AM21" s="520" t="s">
        <v>627</v>
      </c>
      <c r="AN21" s="520" t="s">
        <v>627</v>
      </c>
      <c r="AY21" s="131"/>
      <c r="AZ21" s="131"/>
      <c r="BA21" s="132"/>
      <c r="BB21" s="132"/>
      <c r="BC21" s="132"/>
    </row>
    <row r="22" spans="1:55" s="130" customFormat="1" ht="13.5" customHeight="1">
      <c r="A22" s="548" t="s">
        <v>2596</v>
      </c>
      <c r="B22" s="522">
        <v>3.77</v>
      </c>
      <c r="C22" s="520">
        <v>50</v>
      </c>
      <c r="D22" s="520">
        <v>5</v>
      </c>
      <c r="E22" s="520">
        <v>7</v>
      </c>
      <c r="F22" s="514">
        <v>3.5</v>
      </c>
      <c r="G22" s="513">
        <v>4.8</v>
      </c>
      <c r="H22" s="518">
        <v>1.4</v>
      </c>
      <c r="I22" s="518">
        <v>3.54</v>
      </c>
      <c r="J22" s="518">
        <v>1.99</v>
      </c>
      <c r="K22" s="513">
        <v>1.76</v>
      </c>
      <c r="L22" s="517">
        <v>0.19</v>
      </c>
      <c r="M22" s="518">
        <v>51.46</v>
      </c>
      <c r="N22" s="549" t="s">
        <v>391</v>
      </c>
      <c r="O22" s="522">
        <v>3.77</v>
      </c>
      <c r="P22" s="520">
        <v>10.96</v>
      </c>
      <c r="Q22" s="520">
        <v>3.05</v>
      </c>
      <c r="R22" s="513">
        <v>1.51</v>
      </c>
      <c r="S22" s="520">
        <v>17.42</v>
      </c>
      <c r="T22" s="513">
        <v>1.9</v>
      </c>
      <c r="U22" s="520">
        <v>4.51</v>
      </c>
      <c r="V22" s="513">
        <v>0.97</v>
      </c>
      <c r="W22" s="524">
        <v>-6.45</v>
      </c>
      <c r="X22" s="514">
        <v>1</v>
      </c>
      <c r="Y22" s="524">
        <v>4</v>
      </c>
      <c r="Z22" s="540" t="s">
        <v>2648</v>
      </c>
      <c r="AA22" s="541"/>
      <c r="AB22" s="541"/>
      <c r="AC22" s="572"/>
      <c r="AD22" s="549" t="s">
        <v>2596</v>
      </c>
      <c r="AE22" s="522">
        <v>3.77</v>
      </c>
      <c r="AF22" s="520">
        <v>50</v>
      </c>
      <c r="AG22" s="520">
        <v>5</v>
      </c>
      <c r="AH22" s="520">
        <v>7</v>
      </c>
      <c r="AI22" s="520">
        <v>3.5</v>
      </c>
      <c r="AJ22" s="513">
        <v>4.8</v>
      </c>
      <c r="AK22" s="520" t="s">
        <v>627</v>
      </c>
      <c r="AL22" s="520" t="s">
        <v>627</v>
      </c>
      <c r="AM22" s="520" t="s">
        <v>627</v>
      </c>
      <c r="AN22" s="520" t="s">
        <v>627</v>
      </c>
      <c r="AY22" s="131"/>
      <c r="AZ22" s="131"/>
      <c r="BA22" s="132"/>
      <c r="BB22" s="132"/>
      <c r="BC22" s="132"/>
    </row>
    <row r="23" spans="1:55" s="130" customFormat="1" ht="13.5" customHeight="1">
      <c r="A23" s="548" t="s">
        <v>1042</v>
      </c>
      <c r="B23" s="522">
        <v>4.47</v>
      </c>
      <c r="C23" s="520">
        <v>50</v>
      </c>
      <c r="D23" s="520">
        <v>6</v>
      </c>
      <c r="E23" s="520">
        <v>7</v>
      </c>
      <c r="F23" s="514">
        <v>3.5</v>
      </c>
      <c r="G23" s="514">
        <v>5.69</v>
      </c>
      <c r="H23" s="518">
        <v>1.45</v>
      </c>
      <c r="I23" s="518">
        <v>3.54</v>
      </c>
      <c r="J23" s="518">
        <v>2.04</v>
      </c>
      <c r="K23" s="513">
        <v>1.77</v>
      </c>
      <c r="L23" s="517">
        <v>0.19</v>
      </c>
      <c r="M23" s="518">
        <v>43.41</v>
      </c>
      <c r="N23" s="549" t="s">
        <v>392</v>
      </c>
      <c r="O23" s="522">
        <v>4.47</v>
      </c>
      <c r="P23" s="520">
        <v>12.84</v>
      </c>
      <c r="Q23" s="520">
        <v>3.61</v>
      </c>
      <c r="R23" s="513">
        <v>1.5</v>
      </c>
      <c r="S23" s="520">
        <v>20.37</v>
      </c>
      <c r="T23" s="513">
        <v>1.89</v>
      </c>
      <c r="U23" s="520">
        <v>5.31</v>
      </c>
      <c r="V23" s="513">
        <v>0.97</v>
      </c>
      <c r="W23" s="524">
        <v>-7.53</v>
      </c>
      <c r="X23" s="514">
        <v>1</v>
      </c>
      <c r="Y23" s="524">
        <v>2</v>
      </c>
      <c r="Z23" s="540" t="s">
        <v>2648</v>
      </c>
      <c r="AA23" s="541"/>
      <c r="AB23" s="541"/>
      <c r="AC23" s="572"/>
      <c r="AD23" s="549" t="s">
        <v>1042</v>
      </c>
      <c r="AE23" s="522">
        <v>4.47</v>
      </c>
      <c r="AF23" s="520">
        <v>50</v>
      </c>
      <c r="AG23" s="520">
        <v>6</v>
      </c>
      <c r="AH23" s="520">
        <v>7</v>
      </c>
      <c r="AI23" s="520">
        <v>3.5</v>
      </c>
      <c r="AJ23" s="514">
        <v>5.69</v>
      </c>
      <c r="AK23" s="520" t="s">
        <v>627</v>
      </c>
      <c r="AL23" s="520" t="s">
        <v>627</v>
      </c>
      <c r="AM23" s="520" t="s">
        <v>627</v>
      </c>
      <c r="AN23" s="520" t="s">
        <v>627</v>
      </c>
      <c r="AY23" s="131"/>
      <c r="AZ23" s="131"/>
      <c r="BA23" s="132"/>
      <c r="BB23" s="132"/>
      <c r="BC23" s="132"/>
    </row>
    <row r="24" spans="1:55" s="130" customFormat="1" ht="13.5" customHeight="1">
      <c r="A24" s="548" t="s">
        <v>1043</v>
      </c>
      <c r="B24" s="522">
        <v>4.57</v>
      </c>
      <c r="C24" s="520">
        <v>60</v>
      </c>
      <c r="D24" s="520">
        <v>5</v>
      </c>
      <c r="E24" s="520">
        <v>8</v>
      </c>
      <c r="F24" s="514">
        <v>4</v>
      </c>
      <c r="G24" s="514">
        <v>5.82</v>
      </c>
      <c r="H24" s="518">
        <v>1.64</v>
      </c>
      <c r="I24" s="518">
        <v>4.24</v>
      </c>
      <c r="J24" s="518">
        <v>2.32</v>
      </c>
      <c r="K24" s="513">
        <v>2.11</v>
      </c>
      <c r="L24" s="517">
        <v>0.23</v>
      </c>
      <c r="M24" s="518">
        <v>51.04</v>
      </c>
      <c r="N24" s="549" t="s">
        <v>2349</v>
      </c>
      <c r="O24" s="522">
        <v>4.57</v>
      </c>
      <c r="P24" s="520">
        <v>19.37</v>
      </c>
      <c r="Q24" s="520">
        <v>4.45</v>
      </c>
      <c r="R24" s="513">
        <v>1.82</v>
      </c>
      <c r="S24" s="520">
        <v>30.78</v>
      </c>
      <c r="T24" s="513">
        <v>2.3</v>
      </c>
      <c r="U24" s="520">
        <v>7.97</v>
      </c>
      <c r="V24" s="513">
        <v>1.17</v>
      </c>
      <c r="W24" s="524">
        <v>-11.41</v>
      </c>
      <c r="X24" s="514">
        <v>4</v>
      </c>
      <c r="Y24" s="524">
        <v>4</v>
      </c>
      <c r="Z24" s="540" t="s">
        <v>2648</v>
      </c>
      <c r="AA24" s="541"/>
      <c r="AB24" s="541"/>
      <c r="AC24" s="572"/>
      <c r="AD24" s="549" t="s">
        <v>1043</v>
      </c>
      <c r="AE24" s="522">
        <v>4.57</v>
      </c>
      <c r="AF24" s="520">
        <v>60</v>
      </c>
      <c r="AG24" s="520">
        <v>5</v>
      </c>
      <c r="AH24" s="520">
        <v>8</v>
      </c>
      <c r="AI24" s="520">
        <v>4</v>
      </c>
      <c r="AJ24" s="514">
        <v>5.82</v>
      </c>
      <c r="AK24" s="520" t="s">
        <v>2672</v>
      </c>
      <c r="AL24" s="520">
        <v>35</v>
      </c>
      <c r="AM24" s="520">
        <v>40.5</v>
      </c>
      <c r="AN24" s="520">
        <v>5.17</v>
      </c>
      <c r="AY24" s="131"/>
      <c r="AZ24" s="131"/>
      <c r="BA24" s="132"/>
      <c r="BB24" s="132"/>
      <c r="BC24" s="132"/>
    </row>
    <row r="25" spans="1:55" s="130" customFormat="1" ht="13.5" customHeight="1">
      <c r="A25" s="548" t="s">
        <v>1044</v>
      </c>
      <c r="B25" s="522">
        <v>5.42</v>
      </c>
      <c r="C25" s="520">
        <v>60</v>
      </c>
      <c r="D25" s="520">
        <v>6</v>
      </c>
      <c r="E25" s="520">
        <v>8</v>
      </c>
      <c r="F25" s="514">
        <v>4</v>
      </c>
      <c r="G25" s="514">
        <v>6.91</v>
      </c>
      <c r="H25" s="518">
        <v>1.69</v>
      </c>
      <c r="I25" s="518">
        <v>4.24</v>
      </c>
      <c r="J25" s="518">
        <v>2.39</v>
      </c>
      <c r="K25" s="513">
        <v>2.11</v>
      </c>
      <c r="L25" s="517">
        <v>0.23</v>
      </c>
      <c r="M25" s="518">
        <v>42.99</v>
      </c>
      <c r="N25" s="549" t="s">
        <v>885</v>
      </c>
      <c r="O25" s="522">
        <v>5.42</v>
      </c>
      <c r="P25" s="520">
        <v>22.79</v>
      </c>
      <c r="Q25" s="520">
        <v>5.29</v>
      </c>
      <c r="R25" s="513">
        <v>1.82</v>
      </c>
      <c r="S25" s="520">
        <v>36.21</v>
      </c>
      <c r="T25" s="513">
        <v>2.29</v>
      </c>
      <c r="U25" s="520">
        <v>9.38</v>
      </c>
      <c r="V25" s="513">
        <v>1.17</v>
      </c>
      <c r="W25" s="524">
        <v>-13.41</v>
      </c>
      <c r="X25" s="514">
        <v>1</v>
      </c>
      <c r="Y25" s="524">
        <v>4</v>
      </c>
      <c r="Z25" s="540" t="s">
        <v>2648</v>
      </c>
      <c r="AA25" s="541"/>
      <c r="AB25" s="541"/>
      <c r="AC25" s="572"/>
      <c r="AD25" s="549" t="s">
        <v>1044</v>
      </c>
      <c r="AE25" s="522">
        <v>5.42</v>
      </c>
      <c r="AF25" s="520">
        <v>60</v>
      </c>
      <c r="AG25" s="520">
        <v>6</v>
      </c>
      <c r="AH25" s="520">
        <v>8</v>
      </c>
      <c r="AI25" s="520">
        <v>4</v>
      </c>
      <c r="AJ25" s="514">
        <v>6.91</v>
      </c>
      <c r="AK25" s="520" t="s">
        <v>2672</v>
      </c>
      <c r="AL25" s="520">
        <v>36</v>
      </c>
      <c r="AM25" s="520">
        <v>40.5</v>
      </c>
      <c r="AN25" s="520">
        <v>6.13</v>
      </c>
      <c r="AY25" s="131"/>
      <c r="AZ25" s="131"/>
      <c r="BA25" s="132"/>
      <c r="BB25" s="132"/>
      <c r="BC25" s="132"/>
    </row>
    <row r="26" spans="1:55" s="130" customFormat="1" ht="13.5" customHeight="1">
      <c r="A26" s="548" t="s">
        <v>1045</v>
      </c>
      <c r="B26" s="522">
        <v>7.09</v>
      </c>
      <c r="C26" s="520">
        <v>60</v>
      </c>
      <c r="D26" s="520">
        <v>8</v>
      </c>
      <c r="E26" s="520">
        <v>8</v>
      </c>
      <c r="F26" s="514">
        <v>4</v>
      </c>
      <c r="G26" s="514">
        <v>9.03</v>
      </c>
      <c r="H26" s="518">
        <v>1.77</v>
      </c>
      <c r="I26" s="518">
        <v>4.24</v>
      </c>
      <c r="J26" s="518">
        <v>2.5</v>
      </c>
      <c r="K26" s="513">
        <v>2.14</v>
      </c>
      <c r="L26" s="517">
        <v>0.23</v>
      </c>
      <c r="M26" s="518">
        <v>32.89</v>
      </c>
      <c r="N26" s="549" t="s">
        <v>886</v>
      </c>
      <c r="O26" s="522">
        <v>7.09</v>
      </c>
      <c r="P26" s="520">
        <v>29.15</v>
      </c>
      <c r="Q26" s="520">
        <v>6.89</v>
      </c>
      <c r="R26" s="513">
        <v>1.8</v>
      </c>
      <c r="S26" s="518">
        <v>46.2</v>
      </c>
      <c r="T26" s="513">
        <v>2.26</v>
      </c>
      <c r="U26" s="520">
        <v>12.11</v>
      </c>
      <c r="V26" s="513">
        <v>1.16</v>
      </c>
      <c r="W26" s="524">
        <v>-17.04</v>
      </c>
      <c r="X26" s="514">
        <v>1</v>
      </c>
      <c r="Y26" s="524">
        <v>1</v>
      </c>
      <c r="Z26" s="540" t="s">
        <v>2648</v>
      </c>
      <c r="AA26" s="541"/>
      <c r="AB26" s="541"/>
      <c r="AC26" s="572"/>
      <c r="AD26" s="549" t="s">
        <v>1045</v>
      </c>
      <c r="AE26" s="522">
        <v>7.09</v>
      </c>
      <c r="AF26" s="520">
        <v>60</v>
      </c>
      <c r="AG26" s="520">
        <v>8</v>
      </c>
      <c r="AH26" s="520">
        <v>8</v>
      </c>
      <c r="AI26" s="520">
        <v>4</v>
      </c>
      <c r="AJ26" s="514">
        <v>9.03</v>
      </c>
      <c r="AK26" s="520" t="s">
        <v>2672</v>
      </c>
      <c r="AL26" s="520">
        <v>38</v>
      </c>
      <c r="AM26" s="520">
        <v>40.5</v>
      </c>
      <c r="AN26" s="520">
        <v>7.99</v>
      </c>
      <c r="AY26" s="131"/>
      <c r="AZ26" s="131"/>
      <c r="BA26" s="132"/>
      <c r="BB26" s="132"/>
      <c r="BC26" s="132"/>
    </row>
    <row r="27" spans="1:55" s="130" customFormat="1" ht="13.5" customHeight="1">
      <c r="A27" s="548" t="s">
        <v>1046</v>
      </c>
      <c r="B27" s="522">
        <v>6.83</v>
      </c>
      <c r="C27" s="520">
        <v>65</v>
      </c>
      <c r="D27" s="520">
        <v>7</v>
      </c>
      <c r="E27" s="520">
        <v>9</v>
      </c>
      <c r="F27" s="514">
        <v>4.5</v>
      </c>
      <c r="G27" s="513">
        <v>8.7</v>
      </c>
      <c r="H27" s="518">
        <v>1.85</v>
      </c>
      <c r="I27" s="518">
        <v>4.6</v>
      </c>
      <c r="J27" s="518">
        <v>2.61</v>
      </c>
      <c r="K27" s="513">
        <v>2.29</v>
      </c>
      <c r="L27" s="517">
        <v>0.25</v>
      </c>
      <c r="M27" s="518">
        <v>36.95</v>
      </c>
      <c r="N27" s="549" t="s">
        <v>887</v>
      </c>
      <c r="O27" s="522">
        <v>6.83</v>
      </c>
      <c r="P27" s="520">
        <v>33.43</v>
      </c>
      <c r="Q27" s="520">
        <v>7.18</v>
      </c>
      <c r="R27" s="513">
        <v>1.96</v>
      </c>
      <c r="S27" s="520">
        <v>53.09</v>
      </c>
      <c r="T27" s="513">
        <v>2.47</v>
      </c>
      <c r="U27" s="520">
        <v>13.78</v>
      </c>
      <c r="V27" s="513">
        <v>1.26</v>
      </c>
      <c r="W27" s="524">
        <v>-19.65</v>
      </c>
      <c r="X27" s="514">
        <v>1</v>
      </c>
      <c r="Y27" s="524">
        <v>3</v>
      </c>
      <c r="Z27" s="540" t="s">
        <v>2648</v>
      </c>
      <c r="AA27" s="541"/>
      <c r="AB27" s="541"/>
      <c r="AC27" s="572"/>
      <c r="AD27" s="549" t="s">
        <v>1046</v>
      </c>
      <c r="AE27" s="522">
        <v>6.83</v>
      </c>
      <c r="AF27" s="520">
        <v>65</v>
      </c>
      <c r="AG27" s="520">
        <v>7</v>
      </c>
      <c r="AH27" s="520">
        <v>9</v>
      </c>
      <c r="AI27" s="520">
        <v>4.5</v>
      </c>
      <c r="AJ27" s="513">
        <v>8.7</v>
      </c>
      <c r="AK27" s="520" t="s">
        <v>2652</v>
      </c>
      <c r="AL27" s="520">
        <v>37</v>
      </c>
      <c r="AM27" s="520">
        <v>38</v>
      </c>
      <c r="AN27" s="520">
        <v>7.44</v>
      </c>
      <c r="AY27" s="131"/>
      <c r="AZ27" s="131"/>
      <c r="BA27" s="132"/>
      <c r="BB27" s="132"/>
      <c r="BC27" s="132"/>
    </row>
    <row r="28" spans="1:55" s="130" customFormat="1" ht="13.5" customHeight="1">
      <c r="A28" s="548" t="s">
        <v>1047</v>
      </c>
      <c r="B28" s="522">
        <v>6.38</v>
      </c>
      <c r="C28" s="520">
        <v>70</v>
      </c>
      <c r="D28" s="520">
        <v>6</v>
      </c>
      <c r="E28" s="520">
        <v>9</v>
      </c>
      <c r="F28" s="514">
        <v>4.5</v>
      </c>
      <c r="G28" s="514">
        <v>8.13</v>
      </c>
      <c r="H28" s="518">
        <v>1.93</v>
      </c>
      <c r="I28" s="518">
        <v>4.95</v>
      </c>
      <c r="J28" s="518">
        <v>2.73</v>
      </c>
      <c r="K28" s="513">
        <v>2.46</v>
      </c>
      <c r="L28" s="517">
        <v>0.27</v>
      </c>
      <c r="M28" s="518">
        <v>42.68</v>
      </c>
      <c r="N28" s="549" t="s">
        <v>888</v>
      </c>
      <c r="O28" s="522">
        <v>6.38</v>
      </c>
      <c r="P28" s="520">
        <v>36.88</v>
      </c>
      <c r="Q28" s="520">
        <v>7.27</v>
      </c>
      <c r="R28" s="513">
        <v>2.13</v>
      </c>
      <c r="S28" s="520">
        <v>58.61</v>
      </c>
      <c r="T28" s="513">
        <v>2.69</v>
      </c>
      <c r="U28" s="520">
        <v>15.16</v>
      </c>
      <c r="V28" s="513">
        <v>1.37</v>
      </c>
      <c r="W28" s="524">
        <v>-21.73</v>
      </c>
      <c r="X28" s="514">
        <v>4</v>
      </c>
      <c r="Y28" s="524">
        <v>4</v>
      </c>
      <c r="Z28" s="540" t="s">
        <v>2648</v>
      </c>
      <c r="AA28" s="541"/>
      <c r="AB28" s="541"/>
      <c r="AC28" s="572"/>
      <c r="AD28" s="549" t="s">
        <v>1047</v>
      </c>
      <c r="AE28" s="522">
        <v>6.38</v>
      </c>
      <c r="AF28" s="520">
        <v>70</v>
      </c>
      <c r="AG28" s="520">
        <v>6</v>
      </c>
      <c r="AH28" s="520">
        <v>9</v>
      </c>
      <c r="AI28" s="520">
        <v>4.5</v>
      </c>
      <c r="AJ28" s="514">
        <v>8.13</v>
      </c>
      <c r="AK28" s="520" t="s">
        <v>2652</v>
      </c>
      <c r="AL28" s="520">
        <v>36</v>
      </c>
      <c r="AM28" s="520">
        <v>43</v>
      </c>
      <c r="AN28" s="520">
        <v>7.05</v>
      </c>
      <c r="AY28" s="131"/>
      <c r="AZ28" s="131"/>
      <c r="BA28" s="132"/>
      <c r="BB28" s="132"/>
      <c r="BC28" s="132"/>
    </row>
    <row r="29" spans="1:55" s="130" customFormat="1" ht="13.5" customHeight="1">
      <c r="A29" s="548" t="s">
        <v>1048</v>
      </c>
      <c r="B29" s="522">
        <v>7.38</v>
      </c>
      <c r="C29" s="520">
        <v>70</v>
      </c>
      <c r="D29" s="520">
        <v>7</v>
      </c>
      <c r="E29" s="520">
        <v>9</v>
      </c>
      <c r="F29" s="514">
        <v>4.5</v>
      </c>
      <c r="G29" s="513">
        <v>9.4</v>
      </c>
      <c r="H29" s="518">
        <v>1.97</v>
      </c>
      <c r="I29" s="518">
        <v>4.95</v>
      </c>
      <c r="J29" s="518">
        <v>2.79</v>
      </c>
      <c r="K29" s="513">
        <v>2.47</v>
      </c>
      <c r="L29" s="517">
        <v>0.27</v>
      </c>
      <c r="M29" s="518">
        <v>36.91</v>
      </c>
      <c r="N29" s="549" t="s">
        <v>2770</v>
      </c>
      <c r="O29" s="522">
        <v>7.38</v>
      </c>
      <c r="P29" s="518">
        <v>42.3</v>
      </c>
      <c r="Q29" s="520">
        <v>8.41</v>
      </c>
      <c r="R29" s="513">
        <v>2.12</v>
      </c>
      <c r="S29" s="520">
        <v>67.19</v>
      </c>
      <c r="T29" s="513">
        <v>2.67</v>
      </c>
      <c r="U29" s="518">
        <v>17.4</v>
      </c>
      <c r="V29" s="513">
        <v>1.36</v>
      </c>
      <c r="W29" s="521">
        <v>-24.9</v>
      </c>
      <c r="X29" s="514">
        <v>1</v>
      </c>
      <c r="Y29" s="524">
        <v>4</v>
      </c>
      <c r="Z29" s="540" t="s">
        <v>2648</v>
      </c>
      <c r="AA29" s="541"/>
      <c r="AB29" s="541"/>
      <c r="AC29" s="572"/>
      <c r="AD29" s="549" t="s">
        <v>1048</v>
      </c>
      <c r="AE29" s="522">
        <v>7.38</v>
      </c>
      <c r="AF29" s="520">
        <v>70</v>
      </c>
      <c r="AG29" s="520">
        <v>7</v>
      </c>
      <c r="AH29" s="520">
        <v>9</v>
      </c>
      <c r="AI29" s="520">
        <v>4.5</v>
      </c>
      <c r="AJ29" s="513">
        <v>9.4</v>
      </c>
      <c r="AK29" s="520" t="s">
        <v>2652</v>
      </c>
      <c r="AL29" s="520">
        <v>37</v>
      </c>
      <c r="AM29" s="520">
        <v>43</v>
      </c>
      <c r="AN29" s="520">
        <v>8.14</v>
      </c>
      <c r="AY29" s="131"/>
      <c r="AZ29" s="131"/>
      <c r="BA29" s="132"/>
      <c r="BB29" s="132"/>
      <c r="BC29" s="132"/>
    </row>
    <row r="30" spans="1:55" s="130" customFormat="1" ht="13.5" customHeight="1">
      <c r="A30" s="548" t="s">
        <v>1049</v>
      </c>
      <c r="B30" s="522">
        <v>6.85</v>
      </c>
      <c r="C30" s="520">
        <v>75</v>
      </c>
      <c r="D30" s="520">
        <v>6</v>
      </c>
      <c r="E30" s="520">
        <v>10</v>
      </c>
      <c r="F30" s="514">
        <v>5</v>
      </c>
      <c r="G30" s="514">
        <v>8.73</v>
      </c>
      <c r="H30" s="518">
        <v>2.04</v>
      </c>
      <c r="I30" s="518">
        <v>5.3</v>
      </c>
      <c r="J30" s="518">
        <v>2.89</v>
      </c>
      <c r="K30" s="513">
        <v>2.63</v>
      </c>
      <c r="L30" s="517">
        <v>0.29</v>
      </c>
      <c r="M30" s="518">
        <v>42.44</v>
      </c>
      <c r="N30" s="549" t="s">
        <v>2771</v>
      </c>
      <c r="O30" s="522">
        <v>6.85</v>
      </c>
      <c r="P30" s="520">
        <v>45.57</v>
      </c>
      <c r="Q30" s="520">
        <v>8.35</v>
      </c>
      <c r="R30" s="513">
        <v>2.28</v>
      </c>
      <c r="S30" s="518">
        <v>72.4</v>
      </c>
      <c r="T30" s="513">
        <v>2.88</v>
      </c>
      <c r="U30" s="520">
        <v>18.74</v>
      </c>
      <c r="V30" s="513">
        <v>1.46</v>
      </c>
      <c r="W30" s="524">
        <v>-26.83</v>
      </c>
      <c r="X30" s="514">
        <v>4</v>
      </c>
      <c r="Y30" s="524">
        <v>4</v>
      </c>
      <c r="Z30" s="540" t="s">
        <v>2648</v>
      </c>
      <c r="AA30" s="541"/>
      <c r="AB30" s="541"/>
      <c r="AC30" s="572"/>
      <c r="AD30" s="549" t="s">
        <v>1049</v>
      </c>
      <c r="AE30" s="522">
        <v>6.85</v>
      </c>
      <c r="AF30" s="520">
        <v>75</v>
      </c>
      <c r="AG30" s="520">
        <v>6</v>
      </c>
      <c r="AH30" s="520">
        <v>10</v>
      </c>
      <c r="AI30" s="520">
        <v>5</v>
      </c>
      <c r="AJ30" s="514">
        <v>8.73</v>
      </c>
      <c r="AK30" s="520" t="s">
        <v>2652</v>
      </c>
      <c r="AL30" s="520">
        <v>36</v>
      </c>
      <c r="AM30" s="520">
        <v>48</v>
      </c>
      <c r="AN30" s="520">
        <v>7.67</v>
      </c>
      <c r="AY30" s="131"/>
      <c r="AZ30" s="131"/>
      <c r="BA30" s="132"/>
      <c r="BB30" s="132"/>
      <c r="BC30" s="132"/>
    </row>
    <row r="31" spans="1:55" s="130" customFormat="1" ht="13.5" customHeight="1">
      <c r="A31" s="548" t="s">
        <v>1050</v>
      </c>
      <c r="B31" s="522">
        <v>8.99</v>
      </c>
      <c r="C31" s="520">
        <v>75</v>
      </c>
      <c r="D31" s="520">
        <v>8</v>
      </c>
      <c r="E31" s="520">
        <v>10</v>
      </c>
      <c r="F31" s="514">
        <v>5</v>
      </c>
      <c r="G31" s="514">
        <v>11.4</v>
      </c>
      <c r="H31" s="518">
        <v>2.13</v>
      </c>
      <c r="I31" s="518">
        <v>5.3</v>
      </c>
      <c r="J31" s="518">
        <v>3.01</v>
      </c>
      <c r="K31" s="513">
        <v>2.65</v>
      </c>
      <c r="L31" s="517">
        <v>0.29</v>
      </c>
      <c r="M31" s="518">
        <v>32.37</v>
      </c>
      <c r="N31" s="549" t="s">
        <v>2772</v>
      </c>
      <c r="O31" s="522">
        <v>8.99</v>
      </c>
      <c r="P31" s="520">
        <v>58.87</v>
      </c>
      <c r="Q31" s="520">
        <v>10.96</v>
      </c>
      <c r="R31" s="513">
        <v>2.27</v>
      </c>
      <c r="S31" s="520">
        <v>93.49</v>
      </c>
      <c r="T31" s="513">
        <v>2.86</v>
      </c>
      <c r="U31" s="520">
        <v>24.25</v>
      </c>
      <c r="V31" s="513">
        <v>1.45</v>
      </c>
      <c r="W31" s="524">
        <v>-34.62</v>
      </c>
      <c r="X31" s="514">
        <v>1</v>
      </c>
      <c r="Y31" s="524">
        <v>4</v>
      </c>
      <c r="Z31" s="540" t="s">
        <v>2648</v>
      </c>
      <c r="AA31" s="541"/>
      <c r="AB31" s="541"/>
      <c r="AC31" s="572"/>
      <c r="AD31" s="549" t="s">
        <v>1050</v>
      </c>
      <c r="AE31" s="522">
        <v>8.99</v>
      </c>
      <c r="AF31" s="520">
        <v>75</v>
      </c>
      <c r="AG31" s="520">
        <v>8</v>
      </c>
      <c r="AH31" s="520">
        <v>10</v>
      </c>
      <c r="AI31" s="520">
        <v>5</v>
      </c>
      <c r="AJ31" s="514">
        <v>11.4</v>
      </c>
      <c r="AK31" s="520" t="s">
        <v>2652</v>
      </c>
      <c r="AL31" s="520">
        <v>38</v>
      </c>
      <c r="AM31" s="520">
        <v>48</v>
      </c>
      <c r="AN31" s="520">
        <v>10.03</v>
      </c>
      <c r="AY31" s="131"/>
      <c r="AZ31" s="131"/>
      <c r="BA31" s="132"/>
      <c r="BB31" s="132"/>
      <c r="BC31" s="132"/>
    </row>
    <row r="32" spans="1:55" s="130" customFormat="1" ht="13.5" customHeight="1">
      <c r="A32" s="548" t="s">
        <v>1051</v>
      </c>
      <c r="B32" s="522">
        <v>9.63</v>
      </c>
      <c r="C32" s="520">
        <v>80</v>
      </c>
      <c r="D32" s="520">
        <v>8</v>
      </c>
      <c r="E32" s="520">
        <v>10</v>
      </c>
      <c r="F32" s="514">
        <v>5</v>
      </c>
      <c r="G32" s="514">
        <v>12.3</v>
      </c>
      <c r="H32" s="518">
        <v>2.26</v>
      </c>
      <c r="I32" s="518">
        <v>5.66</v>
      </c>
      <c r="J32" s="518">
        <v>3.19</v>
      </c>
      <c r="K32" s="513">
        <v>2.83</v>
      </c>
      <c r="L32" s="517">
        <v>0.31</v>
      </c>
      <c r="M32" s="518">
        <v>32.34</v>
      </c>
      <c r="N32" s="549" t="s">
        <v>2773</v>
      </c>
      <c r="O32" s="522">
        <v>9.63</v>
      </c>
      <c r="P32" s="520">
        <v>72.25</v>
      </c>
      <c r="Q32" s="520">
        <v>12.58</v>
      </c>
      <c r="R32" s="513">
        <v>2.43</v>
      </c>
      <c r="S32" s="520">
        <v>114.8</v>
      </c>
      <c r="T32" s="513">
        <v>3.06</v>
      </c>
      <c r="U32" s="520">
        <v>29.72</v>
      </c>
      <c r="V32" s="513">
        <v>1.56</v>
      </c>
      <c r="W32" s="524">
        <v>-42.53</v>
      </c>
      <c r="X32" s="514">
        <v>1</v>
      </c>
      <c r="Y32" s="524">
        <v>4</v>
      </c>
      <c r="Z32" s="540" t="s">
        <v>2648</v>
      </c>
      <c r="AA32" s="541"/>
      <c r="AB32" s="541"/>
      <c r="AC32" s="572"/>
      <c r="AD32" s="549" t="s">
        <v>1051</v>
      </c>
      <c r="AE32" s="522">
        <v>9.63</v>
      </c>
      <c r="AF32" s="520">
        <v>80</v>
      </c>
      <c r="AG32" s="520">
        <v>8</v>
      </c>
      <c r="AH32" s="520">
        <v>10</v>
      </c>
      <c r="AI32" s="520">
        <v>5</v>
      </c>
      <c r="AJ32" s="514">
        <v>12.3</v>
      </c>
      <c r="AK32" s="520" t="s">
        <v>2652</v>
      </c>
      <c r="AL32" s="520">
        <v>38</v>
      </c>
      <c r="AM32" s="520">
        <v>53</v>
      </c>
      <c r="AN32" s="520">
        <v>10.83</v>
      </c>
      <c r="AY32" s="131"/>
      <c r="AZ32" s="131"/>
      <c r="BA32" s="132"/>
      <c r="BB32" s="132"/>
      <c r="BC32" s="132"/>
    </row>
    <row r="33" spans="1:55" s="130" customFormat="1" ht="13.5" customHeight="1">
      <c r="A33" s="548" t="s">
        <v>1052</v>
      </c>
      <c r="B33" s="519">
        <v>11.9</v>
      </c>
      <c r="C33" s="520">
        <v>80</v>
      </c>
      <c r="D33" s="520">
        <v>10</v>
      </c>
      <c r="E33" s="520">
        <v>10</v>
      </c>
      <c r="F33" s="514">
        <v>5</v>
      </c>
      <c r="G33" s="514">
        <v>15.1</v>
      </c>
      <c r="H33" s="518">
        <v>2.34</v>
      </c>
      <c r="I33" s="518">
        <v>5.66</v>
      </c>
      <c r="J33" s="518">
        <v>3.3</v>
      </c>
      <c r="K33" s="513">
        <v>2.85</v>
      </c>
      <c r="L33" s="517">
        <v>0.31</v>
      </c>
      <c r="M33" s="518">
        <v>26.26</v>
      </c>
      <c r="N33" s="549" t="s">
        <v>2774</v>
      </c>
      <c r="O33" s="519">
        <v>11.9</v>
      </c>
      <c r="P33" s="518">
        <v>87.5</v>
      </c>
      <c r="Q33" s="520">
        <v>15.45</v>
      </c>
      <c r="R33" s="513">
        <v>2.41</v>
      </c>
      <c r="S33" s="520">
        <v>138.8</v>
      </c>
      <c r="T33" s="513">
        <v>3.03</v>
      </c>
      <c r="U33" s="520">
        <v>36.23</v>
      </c>
      <c r="V33" s="513">
        <v>1.55</v>
      </c>
      <c r="W33" s="524">
        <v>-51.27</v>
      </c>
      <c r="X33" s="514">
        <v>1</v>
      </c>
      <c r="Y33" s="524">
        <v>1</v>
      </c>
      <c r="Z33" s="540" t="s">
        <v>2648</v>
      </c>
      <c r="AA33" s="541"/>
      <c r="AB33" s="541"/>
      <c r="AC33" s="572"/>
      <c r="AD33" s="549" t="s">
        <v>1052</v>
      </c>
      <c r="AE33" s="519">
        <v>11.9</v>
      </c>
      <c r="AF33" s="520">
        <v>80</v>
      </c>
      <c r="AG33" s="520">
        <v>10</v>
      </c>
      <c r="AH33" s="520">
        <v>10</v>
      </c>
      <c r="AI33" s="520">
        <v>5</v>
      </c>
      <c r="AJ33" s="514">
        <v>15.1</v>
      </c>
      <c r="AK33" s="520" t="s">
        <v>2652</v>
      </c>
      <c r="AL33" s="520">
        <v>40</v>
      </c>
      <c r="AM33" s="520">
        <v>53</v>
      </c>
      <c r="AN33" s="520">
        <v>13.31</v>
      </c>
      <c r="AY33" s="131"/>
      <c r="AZ33" s="131"/>
      <c r="BA33" s="132"/>
      <c r="BB33" s="132"/>
      <c r="BC33" s="132"/>
    </row>
    <row r="34" spans="1:55" s="130" customFormat="1" ht="13.5" customHeight="1">
      <c r="A34" s="548" t="s">
        <v>1053</v>
      </c>
      <c r="B34" s="522">
        <v>9.61</v>
      </c>
      <c r="C34" s="520">
        <v>90</v>
      </c>
      <c r="D34" s="520">
        <v>7</v>
      </c>
      <c r="E34" s="520">
        <v>11</v>
      </c>
      <c r="F34" s="514">
        <v>5.5</v>
      </c>
      <c r="G34" s="514">
        <v>12.2</v>
      </c>
      <c r="H34" s="518">
        <v>2.45</v>
      </c>
      <c r="I34" s="518">
        <v>6.36</v>
      </c>
      <c r="J34" s="518">
        <v>3.47</v>
      </c>
      <c r="K34" s="513">
        <v>3.16</v>
      </c>
      <c r="L34" s="517">
        <v>0.35</v>
      </c>
      <c r="M34" s="518">
        <v>36.48</v>
      </c>
      <c r="N34" s="549" t="s">
        <v>2775</v>
      </c>
      <c r="O34" s="522">
        <v>9.61</v>
      </c>
      <c r="P34" s="520">
        <v>92.55</v>
      </c>
      <c r="Q34" s="520">
        <v>14.13</v>
      </c>
      <c r="R34" s="513">
        <v>2.75</v>
      </c>
      <c r="S34" s="520">
        <v>147.1</v>
      </c>
      <c r="T34" s="513">
        <v>3.47</v>
      </c>
      <c r="U34" s="520">
        <v>38.02</v>
      </c>
      <c r="V34" s="513">
        <v>1.76</v>
      </c>
      <c r="W34" s="524">
        <v>-54.53</v>
      </c>
      <c r="X34" s="514">
        <v>4</v>
      </c>
      <c r="Y34" s="524">
        <v>4</v>
      </c>
      <c r="Z34" s="540" t="s">
        <v>2648</v>
      </c>
      <c r="AA34" s="541"/>
      <c r="AB34" s="541"/>
      <c r="AC34" s="572"/>
      <c r="AD34" s="549" t="s">
        <v>1053</v>
      </c>
      <c r="AE34" s="522">
        <v>9.61</v>
      </c>
      <c r="AF34" s="520">
        <v>90</v>
      </c>
      <c r="AG34" s="520">
        <v>7</v>
      </c>
      <c r="AH34" s="520">
        <v>11</v>
      </c>
      <c r="AI34" s="520">
        <v>5.5</v>
      </c>
      <c r="AJ34" s="514">
        <v>12.2</v>
      </c>
      <c r="AK34" s="520" t="s">
        <v>2646</v>
      </c>
      <c r="AL34" s="520">
        <v>47</v>
      </c>
      <c r="AM34" s="520">
        <v>51</v>
      </c>
      <c r="AN34" s="520">
        <v>10.42</v>
      </c>
      <c r="AY34" s="131"/>
      <c r="AZ34" s="131"/>
      <c r="BA34" s="132"/>
      <c r="BB34" s="132"/>
      <c r="BC34" s="132"/>
    </row>
    <row r="35" spans="1:55" s="130" customFormat="1" ht="13.5" customHeight="1">
      <c r="A35" s="548" t="s">
        <v>1054</v>
      </c>
      <c r="B35" s="519">
        <v>10.9</v>
      </c>
      <c r="C35" s="520">
        <v>90</v>
      </c>
      <c r="D35" s="520">
        <v>8</v>
      </c>
      <c r="E35" s="520">
        <v>11</v>
      </c>
      <c r="F35" s="514">
        <v>5.5</v>
      </c>
      <c r="G35" s="515">
        <v>13.9</v>
      </c>
      <c r="H35" s="518">
        <v>2.5</v>
      </c>
      <c r="I35" s="518">
        <v>6.36</v>
      </c>
      <c r="J35" s="518">
        <v>3.53</v>
      </c>
      <c r="K35" s="513">
        <v>3.17</v>
      </c>
      <c r="L35" s="517">
        <v>0.35</v>
      </c>
      <c r="M35" s="518">
        <v>32.15</v>
      </c>
      <c r="N35" s="549" t="s">
        <v>2776</v>
      </c>
      <c r="O35" s="519">
        <v>10.9</v>
      </c>
      <c r="P35" s="520">
        <v>104.4</v>
      </c>
      <c r="Q35" s="520">
        <v>16.05</v>
      </c>
      <c r="R35" s="513">
        <v>2.74</v>
      </c>
      <c r="S35" s="520">
        <v>165.9</v>
      </c>
      <c r="T35" s="513">
        <v>3.46</v>
      </c>
      <c r="U35" s="520">
        <v>42.87</v>
      </c>
      <c r="V35" s="513">
        <v>1.76</v>
      </c>
      <c r="W35" s="524">
        <v>-61.51</v>
      </c>
      <c r="X35" s="514">
        <v>3</v>
      </c>
      <c r="Y35" s="524">
        <v>4</v>
      </c>
      <c r="Z35" s="540" t="s">
        <v>2648</v>
      </c>
      <c r="AA35" s="541"/>
      <c r="AB35" s="541"/>
      <c r="AC35" s="572"/>
      <c r="AD35" s="549" t="s">
        <v>1054</v>
      </c>
      <c r="AE35" s="519">
        <v>10.9</v>
      </c>
      <c r="AF35" s="520">
        <v>90</v>
      </c>
      <c r="AG35" s="520">
        <v>8</v>
      </c>
      <c r="AH35" s="520">
        <v>11</v>
      </c>
      <c r="AI35" s="520">
        <v>5.5</v>
      </c>
      <c r="AJ35" s="515">
        <v>13.9</v>
      </c>
      <c r="AK35" s="520" t="s">
        <v>2646</v>
      </c>
      <c r="AL35" s="520">
        <v>48</v>
      </c>
      <c r="AM35" s="520">
        <v>51</v>
      </c>
      <c r="AN35" s="520">
        <v>11.81</v>
      </c>
      <c r="AY35" s="131"/>
      <c r="AZ35" s="131"/>
      <c r="BA35" s="132"/>
      <c r="BB35" s="132"/>
      <c r="BC35" s="132"/>
    </row>
    <row r="36" spans="1:55" s="130" customFormat="1" ht="13.5" customHeight="1">
      <c r="A36" s="548" t="s">
        <v>1055</v>
      </c>
      <c r="B36" s="519">
        <v>12.2</v>
      </c>
      <c r="C36" s="520">
        <v>90</v>
      </c>
      <c r="D36" s="520">
        <v>9</v>
      </c>
      <c r="E36" s="520">
        <v>11</v>
      </c>
      <c r="F36" s="514">
        <v>5.5</v>
      </c>
      <c r="G36" s="515">
        <v>15.5</v>
      </c>
      <c r="H36" s="518">
        <v>2.54</v>
      </c>
      <c r="I36" s="518">
        <v>6.36</v>
      </c>
      <c r="J36" s="518">
        <v>3.59</v>
      </c>
      <c r="K36" s="513">
        <v>3.18</v>
      </c>
      <c r="L36" s="517">
        <v>0.35</v>
      </c>
      <c r="M36" s="518">
        <v>28.77</v>
      </c>
      <c r="N36" s="549" t="s">
        <v>2777</v>
      </c>
      <c r="O36" s="519">
        <v>12.2</v>
      </c>
      <c r="P36" s="520">
        <v>115.8</v>
      </c>
      <c r="Q36" s="520">
        <v>17.93</v>
      </c>
      <c r="R36" s="513">
        <v>2.73</v>
      </c>
      <c r="S36" s="523">
        <v>184</v>
      </c>
      <c r="T36" s="513">
        <v>3.44</v>
      </c>
      <c r="U36" s="520">
        <v>47.63</v>
      </c>
      <c r="V36" s="513">
        <v>1.75</v>
      </c>
      <c r="W36" s="521">
        <v>-68.2</v>
      </c>
      <c r="X36" s="514">
        <v>1</v>
      </c>
      <c r="Y36" s="524">
        <v>4</v>
      </c>
      <c r="Z36" s="540" t="s">
        <v>2648</v>
      </c>
      <c r="AA36" s="541"/>
      <c r="AB36" s="541"/>
      <c r="AC36" s="572"/>
      <c r="AD36" s="549" t="s">
        <v>1055</v>
      </c>
      <c r="AE36" s="519">
        <v>12.2</v>
      </c>
      <c r="AF36" s="520">
        <v>90</v>
      </c>
      <c r="AG36" s="520">
        <v>9</v>
      </c>
      <c r="AH36" s="520">
        <v>11</v>
      </c>
      <c r="AI36" s="520">
        <v>5.5</v>
      </c>
      <c r="AJ36" s="515">
        <v>15.5</v>
      </c>
      <c r="AK36" s="520" t="s">
        <v>2646</v>
      </c>
      <c r="AL36" s="520">
        <v>49</v>
      </c>
      <c r="AM36" s="520">
        <v>51</v>
      </c>
      <c r="AN36" s="520">
        <v>13.18</v>
      </c>
      <c r="AY36" s="131"/>
      <c r="AZ36" s="131"/>
      <c r="BA36" s="132"/>
      <c r="BB36" s="132"/>
      <c r="BC36" s="132"/>
    </row>
    <row r="37" spans="1:55" s="130" customFormat="1" ht="13.5" customHeight="1">
      <c r="A37" s="548" t="s">
        <v>1056</v>
      </c>
      <c r="B37" s="519">
        <v>13.4</v>
      </c>
      <c r="C37" s="520">
        <v>90</v>
      </c>
      <c r="D37" s="520">
        <v>10</v>
      </c>
      <c r="E37" s="520">
        <v>11</v>
      </c>
      <c r="F37" s="514">
        <v>5.5</v>
      </c>
      <c r="G37" s="515">
        <v>17.1</v>
      </c>
      <c r="H37" s="518">
        <v>2.58</v>
      </c>
      <c r="I37" s="518">
        <v>6.36</v>
      </c>
      <c r="J37" s="518">
        <v>3.65</v>
      </c>
      <c r="K37" s="513">
        <v>3.19</v>
      </c>
      <c r="L37" s="517">
        <v>0.35</v>
      </c>
      <c r="M37" s="518">
        <v>26.07</v>
      </c>
      <c r="N37" s="549" t="s">
        <v>2778</v>
      </c>
      <c r="O37" s="519">
        <v>13.4</v>
      </c>
      <c r="P37" s="520">
        <v>126.9</v>
      </c>
      <c r="Q37" s="520">
        <v>19.77</v>
      </c>
      <c r="R37" s="513">
        <v>2.72</v>
      </c>
      <c r="S37" s="520">
        <v>201.5</v>
      </c>
      <c r="T37" s="513">
        <v>3.43</v>
      </c>
      <c r="U37" s="520">
        <v>52.32</v>
      </c>
      <c r="V37" s="513">
        <v>1.75</v>
      </c>
      <c r="W37" s="521">
        <v>-74.6</v>
      </c>
      <c r="X37" s="514">
        <v>1</v>
      </c>
      <c r="Y37" s="524">
        <v>3</v>
      </c>
      <c r="Z37" s="540" t="s">
        <v>2648</v>
      </c>
      <c r="AA37" s="541"/>
      <c r="AB37" s="541"/>
      <c r="AC37" s="572"/>
      <c r="AD37" s="549" t="s">
        <v>1056</v>
      </c>
      <c r="AE37" s="519">
        <v>13.4</v>
      </c>
      <c r="AF37" s="520">
        <v>90</v>
      </c>
      <c r="AG37" s="520">
        <v>10</v>
      </c>
      <c r="AH37" s="520">
        <v>11</v>
      </c>
      <c r="AI37" s="520">
        <v>5.5</v>
      </c>
      <c r="AJ37" s="515">
        <v>17.1</v>
      </c>
      <c r="AK37" s="520" t="s">
        <v>2646</v>
      </c>
      <c r="AL37" s="520">
        <v>50</v>
      </c>
      <c r="AM37" s="520">
        <v>51</v>
      </c>
      <c r="AN37" s="520">
        <v>14.53</v>
      </c>
      <c r="AY37" s="131"/>
      <c r="AZ37" s="131"/>
      <c r="BA37" s="132"/>
      <c r="BB37" s="132"/>
      <c r="BC37" s="132"/>
    </row>
    <row r="38" spans="1:55" s="130" customFormat="1" ht="13.5" customHeight="1">
      <c r="A38" s="548" t="s">
        <v>1057</v>
      </c>
      <c r="B38" s="519">
        <v>12.2</v>
      </c>
      <c r="C38" s="520">
        <v>100</v>
      </c>
      <c r="D38" s="520">
        <v>8</v>
      </c>
      <c r="E38" s="520">
        <v>12</v>
      </c>
      <c r="F38" s="514">
        <v>6</v>
      </c>
      <c r="G38" s="515">
        <v>15.5</v>
      </c>
      <c r="H38" s="518">
        <v>2.74</v>
      </c>
      <c r="I38" s="518">
        <v>7.07</v>
      </c>
      <c r="J38" s="518">
        <v>3.87</v>
      </c>
      <c r="K38" s="513">
        <v>3.52</v>
      </c>
      <c r="L38" s="517">
        <v>0.39</v>
      </c>
      <c r="M38" s="518">
        <v>32</v>
      </c>
      <c r="N38" s="549" t="s">
        <v>956</v>
      </c>
      <c r="O38" s="519">
        <v>12.2</v>
      </c>
      <c r="P38" s="520">
        <v>144.8</v>
      </c>
      <c r="Q38" s="520">
        <v>19.94</v>
      </c>
      <c r="R38" s="513">
        <v>3.06</v>
      </c>
      <c r="S38" s="520">
        <v>230.2</v>
      </c>
      <c r="T38" s="513">
        <v>3.85</v>
      </c>
      <c r="U38" s="520">
        <v>59.47</v>
      </c>
      <c r="V38" s="513">
        <v>1.96</v>
      </c>
      <c r="W38" s="524">
        <v>-85.37</v>
      </c>
      <c r="X38" s="514">
        <v>4</v>
      </c>
      <c r="Y38" s="524">
        <v>4</v>
      </c>
      <c r="Z38" s="540" t="s">
        <v>2648</v>
      </c>
      <c r="AA38" s="541"/>
      <c r="AB38" s="541"/>
      <c r="AC38" s="572"/>
      <c r="AD38" s="549" t="s">
        <v>1057</v>
      </c>
      <c r="AE38" s="519">
        <v>12.2</v>
      </c>
      <c r="AF38" s="520">
        <v>100</v>
      </c>
      <c r="AG38" s="520">
        <v>8</v>
      </c>
      <c r="AH38" s="520">
        <v>12</v>
      </c>
      <c r="AI38" s="520">
        <v>6</v>
      </c>
      <c r="AJ38" s="515">
        <v>15.5</v>
      </c>
      <c r="AK38" s="520" t="s">
        <v>2698</v>
      </c>
      <c r="AL38" s="520">
        <v>48</v>
      </c>
      <c r="AM38" s="520">
        <v>53</v>
      </c>
      <c r="AN38" s="520">
        <v>13.11</v>
      </c>
      <c r="AY38" s="131"/>
      <c r="AZ38" s="131"/>
      <c r="BA38" s="132"/>
      <c r="BB38" s="132"/>
      <c r="BC38" s="132"/>
    </row>
    <row r="39" spans="1:40" s="130" customFormat="1" ht="13.5" customHeight="1">
      <c r="A39" s="556" t="s">
        <v>1255</v>
      </c>
      <c r="B39" s="519">
        <v>15</v>
      </c>
      <c r="C39" s="573">
        <v>100</v>
      </c>
      <c r="D39" s="544">
        <v>10</v>
      </c>
      <c r="E39" s="544">
        <v>12</v>
      </c>
      <c r="F39" s="559">
        <v>6</v>
      </c>
      <c r="G39" s="514">
        <v>19.2</v>
      </c>
      <c r="H39" s="518">
        <v>2.82</v>
      </c>
      <c r="I39" s="518">
        <v>7.07</v>
      </c>
      <c r="J39" s="518">
        <v>3.99</v>
      </c>
      <c r="K39" s="513">
        <v>3.54</v>
      </c>
      <c r="L39" s="517">
        <v>0.39</v>
      </c>
      <c r="M39" s="518">
        <v>25.92</v>
      </c>
      <c r="N39" s="549" t="s">
        <v>1561</v>
      </c>
      <c r="O39" s="519">
        <v>15</v>
      </c>
      <c r="P39" s="520">
        <v>176.7</v>
      </c>
      <c r="Q39" s="520">
        <v>24.62</v>
      </c>
      <c r="R39" s="513">
        <v>3.04</v>
      </c>
      <c r="S39" s="520">
        <v>280.7</v>
      </c>
      <c r="T39" s="513">
        <v>3.83</v>
      </c>
      <c r="U39" s="520">
        <v>72.65</v>
      </c>
      <c r="V39" s="513">
        <v>1.95</v>
      </c>
      <c r="W39" s="525">
        <v>-104</v>
      </c>
      <c r="X39" s="514">
        <v>1</v>
      </c>
      <c r="Y39" s="524">
        <v>4</v>
      </c>
      <c r="Z39" s="540" t="s">
        <v>2648</v>
      </c>
      <c r="AA39" s="541"/>
      <c r="AB39" s="541"/>
      <c r="AC39" s="572"/>
      <c r="AD39" s="549" t="s">
        <v>1255</v>
      </c>
      <c r="AE39" s="519">
        <v>15</v>
      </c>
      <c r="AF39" s="520">
        <v>100</v>
      </c>
      <c r="AG39" s="520">
        <v>10</v>
      </c>
      <c r="AH39" s="520">
        <v>12</v>
      </c>
      <c r="AI39" s="520">
        <v>6</v>
      </c>
      <c r="AJ39" s="514">
        <v>19.2</v>
      </c>
      <c r="AK39" s="520" t="s">
        <v>2698</v>
      </c>
      <c r="AL39" s="520">
        <v>50</v>
      </c>
      <c r="AM39" s="520">
        <v>53</v>
      </c>
      <c r="AN39" s="520">
        <v>16.15</v>
      </c>
    </row>
    <row r="40" spans="1:40" s="130" customFormat="1" ht="13.5" customHeight="1">
      <c r="A40" s="556" t="s">
        <v>1256</v>
      </c>
      <c r="B40" s="519">
        <v>17.8</v>
      </c>
      <c r="C40" s="573">
        <v>100</v>
      </c>
      <c r="D40" s="544">
        <v>12</v>
      </c>
      <c r="E40" s="544">
        <v>12</v>
      </c>
      <c r="F40" s="559">
        <v>6</v>
      </c>
      <c r="G40" s="515">
        <v>22.7</v>
      </c>
      <c r="H40" s="518">
        <v>2.9</v>
      </c>
      <c r="I40" s="518">
        <v>7.07</v>
      </c>
      <c r="J40" s="518">
        <v>4.11</v>
      </c>
      <c r="K40" s="513">
        <v>3.57</v>
      </c>
      <c r="L40" s="517">
        <v>0.39</v>
      </c>
      <c r="M40" s="518">
        <v>21.86</v>
      </c>
      <c r="N40" s="549" t="s">
        <v>1562</v>
      </c>
      <c r="O40" s="519">
        <v>17.8</v>
      </c>
      <c r="P40" s="520">
        <v>206.7</v>
      </c>
      <c r="Q40" s="520">
        <v>29.12</v>
      </c>
      <c r="R40" s="513">
        <v>3.02</v>
      </c>
      <c r="S40" s="523">
        <v>328</v>
      </c>
      <c r="T40" s="513">
        <v>3.8</v>
      </c>
      <c r="U40" s="520">
        <v>85.42</v>
      </c>
      <c r="V40" s="513">
        <v>1.94</v>
      </c>
      <c r="W40" s="524">
        <v>-121.3</v>
      </c>
      <c r="X40" s="514">
        <v>1</v>
      </c>
      <c r="Y40" s="524">
        <v>2</v>
      </c>
      <c r="Z40" s="540" t="s">
        <v>2648</v>
      </c>
      <c r="AA40" s="541"/>
      <c r="AB40" s="541"/>
      <c r="AC40" s="572"/>
      <c r="AD40" s="549" t="s">
        <v>1256</v>
      </c>
      <c r="AE40" s="519">
        <v>17.8</v>
      </c>
      <c r="AF40" s="520">
        <v>100</v>
      </c>
      <c r="AG40" s="520">
        <v>12</v>
      </c>
      <c r="AH40" s="520">
        <v>12</v>
      </c>
      <c r="AI40" s="520">
        <v>6</v>
      </c>
      <c r="AJ40" s="515">
        <v>22.7</v>
      </c>
      <c r="AK40" s="520" t="s">
        <v>2698</v>
      </c>
      <c r="AL40" s="520">
        <v>52</v>
      </c>
      <c r="AM40" s="520">
        <v>53</v>
      </c>
      <c r="AN40" s="520">
        <v>19.11</v>
      </c>
    </row>
    <row r="41" spans="1:40" s="130" customFormat="1" ht="13.5" customHeight="1">
      <c r="A41" s="556" t="s">
        <v>1257</v>
      </c>
      <c r="B41" s="519">
        <v>16.6</v>
      </c>
      <c r="C41" s="573">
        <v>110</v>
      </c>
      <c r="D41" s="544">
        <v>10</v>
      </c>
      <c r="E41" s="544">
        <v>13</v>
      </c>
      <c r="F41" s="559">
        <v>6.5</v>
      </c>
      <c r="G41" s="515">
        <v>21.2</v>
      </c>
      <c r="H41" s="518">
        <v>3.06</v>
      </c>
      <c r="I41" s="518">
        <v>7.78</v>
      </c>
      <c r="J41" s="518">
        <v>4.33</v>
      </c>
      <c r="K41" s="513">
        <v>3.88</v>
      </c>
      <c r="L41" s="517">
        <v>0.429</v>
      </c>
      <c r="M41" s="518">
        <v>25.79</v>
      </c>
      <c r="N41" s="549" t="s">
        <v>1563</v>
      </c>
      <c r="O41" s="519">
        <v>16.6</v>
      </c>
      <c r="P41" s="523">
        <v>238</v>
      </c>
      <c r="Q41" s="520">
        <v>29.99</v>
      </c>
      <c r="R41" s="513">
        <v>3.35</v>
      </c>
      <c r="S41" s="520">
        <v>378.2</v>
      </c>
      <c r="T41" s="513">
        <v>4.23</v>
      </c>
      <c r="U41" s="520">
        <v>97.72</v>
      </c>
      <c r="V41" s="513">
        <v>2.15</v>
      </c>
      <c r="W41" s="524">
        <v>-140.3</v>
      </c>
      <c r="X41" s="514">
        <v>2</v>
      </c>
      <c r="Y41" s="524">
        <v>4</v>
      </c>
      <c r="Z41" s="540" t="s">
        <v>2648</v>
      </c>
      <c r="AA41" s="541"/>
      <c r="AB41" s="541"/>
      <c r="AC41" s="572"/>
      <c r="AD41" s="549" t="s">
        <v>1257</v>
      </c>
      <c r="AE41" s="519">
        <v>16.6</v>
      </c>
      <c r="AF41" s="520">
        <v>110</v>
      </c>
      <c r="AG41" s="520">
        <v>10</v>
      </c>
      <c r="AH41" s="520">
        <v>13</v>
      </c>
      <c r="AI41" s="520">
        <v>6.5</v>
      </c>
      <c r="AJ41" s="515">
        <v>21.2</v>
      </c>
      <c r="AK41" s="520" t="s">
        <v>2698</v>
      </c>
      <c r="AL41" s="520">
        <v>50</v>
      </c>
      <c r="AM41" s="520">
        <v>62</v>
      </c>
      <c r="AN41" s="520">
        <v>18.18</v>
      </c>
    </row>
    <row r="42" spans="1:40" s="130" customFormat="1" ht="13.5" customHeight="1">
      <c r="A42" s="556" t="s">
        <v>1258</v>
      </c>
      <c r="B42" s="519">
        <v>19.7</v>
      </c>
      <c r="C42" s="573">
        <v>110</v>
      </c>
      <c r="D42" s="544">
        <v>12</v>
      </c>
      <c r="E42" s="544">
        <v>13</v>
      </c>
      <c r="F42" s="559">
        <v>6.5</v>
      </c>
      <c r="G42" s="515">
        <v>25.1</v>
      </c>
      <c r="H42" s="518">
        <v>3.15</v>
      </c>
      <c r="I42" s="518">
        <v>7.78</v>
      </c>
      <c r="J42" s="518">
        <v>4.45</v>
      </c>
      <c r="K42" s="513">
        <v>3.91</v>
      </c>
      <c r="L42" s="517">
        <v>0.429</v>
      </c>
      <c r="M42" s="518">
        <v>21.73</v>
      </c>
      <c r="N42" s="549" t="s">
        <v>1564</v>
      </c>
      <c r="O42" s="519">
        <v>19.7</v>
      </c>
      <c r="P42" s="520">
        <v>279.1</v>
      </c>
      <c r="Q42" s="520">
        <v>35.54</v>
      </c>
      <c r="R42" s="513">
        <v>3.33</v>
      </c>
      <c r="S42" s="520">
        <v>443.3</v>
      </c>
      <c r="T42" s="513">
        <v>4.2</v>
      </c>
      <c r="U42" s="523">
        <v>115</v>
      </c>
      <c r="V42" s="513">
        <v>2.14</v>
      </c>
      <c r="W42" s="524">
        <v>-164.1</v>
      </c>
      <c r="X42" s="514">
        <v>1</v>
      </c>
      <c r="Y42" s="524">
        <v>3</v>
      </c>
      <c r="Z42" s="540" t="s">
        <v>2648</v>
      </c>
      <c r="AA42" s="541"/>
      <c r="AB42" s="541"/>
      <c r="AC42" s="572"/>
      <c r="AD42" s="549" t="s">
        <v>1258</v>
      </c>
      <c r="AE42" s="519">
        <v>19.7</v>
      </c>
      <c r="AF42" s="520">
        <v>110</v>
      </c>
      <c r="AG42" s="520">
        <v>12</v>
      </c>
      <c r="AH42" s="520">
        <v>13</v>
      </c>
      <c r="AI42" s="520">
        <v>6.5</v>
      </c>
      <c r="AJ42" s="515">
        <v>25.1</v>
      </c>
      <c r="AK42" s="520" t="s">
        <v>2698</v>
      </c>
      <c r="AL42" s="520">
        <v>52</v>
      </c>
      <c r="AM42" s="520">
        <v>62</v>
      </c>
      <c r="AN42" s="520">
        <v>21.54</v>
      </c>
    </row>
    <row r="43" spans="1:40" s="130" customFormat="1" ht="13.5" customHeight="1">
      <c r="A43" s="556" t="s">
        <v>1259</v>
      </c>
      <c r="B43" s="519">
        <v>18.2</v>
      </c>
      <c r="C43" s="573">
        <v>120</v>
      </c>
      <c r="D43" s="544">
        <v>10</v>
      </c>
      <c r="E43" s="544">
        <v>13</v>
      </c>
      <c r="F43" s="559">
        <v>6.5</v>
      </c>
      <c r="G43" s="515">
        <v>23.2</v>
      </c>
      <c r="H43" s="518">
        <v>3.31</v>
      </c>
      <c r="I43" s="518">
        <v>8.49</v>
      </c>
      <c r="J43" s="518">
        <v>4.69</v>
      </c>
      <c r="K43" s="513">
        <v>4.24</v>
      </c>
      <c r="L43" s="517">
        <v>0.469</v>
      </c>
      <c r="M43" s="518">
        <v>25.76</v>
      </c>
      <c r="N43" s="549" t="s">
        <v>1565</v>
      </c>
      <c r="O43" s="519">
        <v>18.2</v>
      </c>
      <c r="P43" s="520">
        <v>312.9</v>
      </c>
      <c r="Q43" s="520">
        <v>36.03</v>
      </c>
      <c r="R43" s="513">
        <v>3.67</v>
      </c>
      <c r="S43" s="520">
        <v>497.6</v>
      </c>
      <c r="T43" s="513">
        <v>4.63</v>
      </c>
      <c r="U43" s="520">
        <v>128.3</v>
      </c>
      <c r="V43" s="513">
        <v>2.35</v>
      </c>
      <c r="W43" s="524">
        <v>-184.6</v>
      </c>
      <c r="X43" s="514">
        <v>4</v>
      </c>
      <c r="Y43" s="524">
        <v>4</v>
      </c>
      <c r="Z43" s="540" t="s">
        <v>2648</v>
      </c>
      <c r="AA43" s="541"/>
      <c r="AB43" s="541"/>
      <c r="AC43" s="572"/>
      <c r="AD43" s="549" t="s">
        <v>1259</v>
      </c>
      <c r="AE43" s="519">
        <v>18.2</v>
      </c>
      <c r="AF43" s="520">
        <v>120</v>
      </c>
      <c r="AG43" s="520">
        <v>10</v>
      </c>
      <c r="AH43" s="520">
        <v>13</v>
      </c>
      <c r="AI43" s="520">
        <v>6.5</v>
      </c>
      <c r="AJ43" s="515">
        <v>23.2</v>
      </c>
      <c r="AK43" s="520" t="s">
        <v>2698</v>
      </c>
      <c r="AL43" s="520">
        <v>50</v>
      </c>
      <c r="AM43" s="520">
        <v>72</v>
      </c>
      <c r="AN43" s="520">
        <v>20.18</v>
      </c>
    </row>
    <row r="44" spans="1:40" s="130" customFormat="1" ht="13.5" customHeight="1">
      <c r="A44" s="556" t="s">
        <v>1566</v>
      </c>
      <c r="B44" s="519">
        <v>19.9</v>
      </c>
      <c r="C44" s="573">
        <v>120</v>
      </c>
      <c r="D44" s="544">
        <v>11</v>
      </c>
      <c r="E44" s="544">
        <v>13</v>
      </c>
      <c r="F44" s="559">
        <v>6.5</v>
      </c>
      <c r="G44" s="515">
        <v>25.4</v>
      </c>
      <c r="H44" s="518">
        <v>3.36</v>
      </c>
      <c r="I44" s="518">
        <v>8.49</v>
      </c>
      <c r="J44" s="518">
        <v>4.75</v>
      </c>
      <c r="K44" s="513">
        <v>4.25</v>
      </c>
      <c r="L44" s="517">
        <v>0.469</v>
      </c>
      <c r="M44" s="518">
        <v>23.54</v>
      </c>
      <c r="N44" s="549" t="s">
        <v>1566</v>
      </c>
      <c r="O44" s="519">
        <v>19.9</v>
      </c>
      <c r="P44" s="520">
        <v>340.6</v>
      </c>
      <c r="Q44" s="520">
        <v>39.41</v>
      </c>
      <c r="R44" s="513">
        <v>3.66</v>
      </c>
      <c r="S44" s="520">
        <v>541.5</v>
      </c>
      <c r="T44" s="513">
        <v>4.62</v>
      </c>
      <c r="U44" s="520">
        <v>139.8</v>
      </c>
      <c r="V44" s="513">
        <v>2.35</v>
      </c>
      <c r="W44" s="524">
        <v>-200.9</v>
      </c>
      <c r="X44" s="514">
        <v>2</v>
      </c>
      <c r="Y44" s="524">
        <v>4</v>
      </c>
      <c r="Z44" s="540" t="s">
        <v>2648</v>
      </c>
      <c r="AA44" s="541"/>
      <c r="AB44" s="541"/>
      <c r="AC44" s="572"/>
      <c r="AD44" s="549" t="s">
        <v>1566</v>
      </c>
      <c r="AE44" s="519">
        <v>19.9</v>
      </c>
      <c r="AF44" s="520">
        <v>120</v>
      </c>
      <c r="AG44" s="520">
        <v>11</v>
      </c>
      <c r="AH44" s="520">
        <v>13</v>
      </c>
      <c r="AI44" s="520">
        <v>6.5</v>
      </c>
      <c r="AJ44" s="515">
        <v>25.4</v>
      </c>
      <c r="AK44" s="520" t="s">
        <v>2698</v>
      </c>
      <c r="AL44" s="520">
        <v>51</v>
      </c>
      <c r="AM44" s="520">
        <v>72</v>
      </c>
      <c r="AN44" s="520">
        <v>22.07</v>
      </c>
    </row>
    <row r="45" spans="1:40" s="130" customFormat="1" ht="13.5" customHeight="1">
      <c r="A45" s="556" t="s">
        <v>1260</v>
      </c>
      <c r="B45" s="519">
        <v>21.6</v>
      </c>
      <c r="C45" s="573">
        <v>120</v>
      </c>
      <c r="D45" s="544">
        <v>12</v>
      </c>
      <c r="E45" s="544">
        <v>13</v>
      </c>
      <c r="F45" s="559">
        <v>6.5</v>
      </c>
      <c r="G45" s="515">
        <v>27.5</v>
      </c>
      <c r="H45" s="518">
        <v>3.4</v>
      </c>
      <c r="I45" s="518">
        <v>8.49</v>
      </c>
      <c r="J45" s="518">
        <v>4.8</v>
      </c>
      <c r="K45" s="513">
        <v>4.26</v>
      </c>
      <c r="L45" s="517">
        <v>0.469</v>
      </c>
      <c r="M45" s="518">
        <v>21.69</v>
      </c>
      <c r="N45" s="549" t="s">
        <v>1567</v>
      </c>
      <c r="O45" s="519">
        <v>21.6</v>
      </c>
      <c r="P45" s="520">
        <v>367.7</v>
      </c>
      <c r="Q45" s="520">
        <v>42.73</v>
      </c>
      <c r="R45" s="513">
        <v>3.65</v>
      </c>
      <c r="S45" s="520">
        <v>584.3</v>
      </c>
      <c r="T45" s="513">
        <v>4.61</v>
      </c>
      <c r="U45" s="523">
        <v>151</v>
      </c>
      <c r="V45" s="513">
        <v>2.34</v>
      </c>
      <c r="W45" s="524">
        <v>-216.6</v>
      </c>
      <c r="X45" s="514">
        <v>1</v>
      </c>
      <c r="Y45" s="524">
        <v>4</v>
      </c>
      <c r="Z45" s="540" t="s">
        <v>2648</v>
      </c>
      <c r="AA45" s="541"/>
      <c r="AB45" s="541"/>
      <c r="AC45" s="572"/>
      <c r="AD45" s="549" t="s">
        <v>1260</v>
      </c>
      <c r="AE45" s="519">
        <v>21.6</v>
      </c>
      <c r="AF45" s="520">
        <v>120</v>
      </c>
      <c r="AG45" s="520">
        <v>12</v>
      </c>
      <c r="AH45" s="520">
        <v>13</v>
      </c>
      <c r="AI45" s="520">
        <v>6.5</v>
      </c>
      <c r="AJ45" s="515">
        <v>27.5</v>
      </c>
      <c r="AK45" s="520" t="s">
        <v>2698</v>
      </c>
      <c r="AL45" s="520">
        <v>52</v>
      </c>
      <c r="AM45" s="520">
        <v>72</v>
      </c>
      <c r="AN45" s="520">
        <v>23.94</v>
      </c>
    </row>
    <row r="46" spans="1:40" s="130" customFormat="1" ht="13.5" customHeight="1">
      <c r="A46" s="556" t="s">
        <v>1568</v>
      </c>
      <c r="B46" s="519">
        <v>23.3</v>
      </c>
      <c r="C46" s="573">
        <v>120</v>
      </c>
      <c r="D46" s="544">
        <v>13</v>
      </c>
      <c r="E46" s="544">
        <v>13</v>
      </c>
      <c r="F46" s="559">
        <v>6.5</v>
      </c>
      <c r="G46" s="515">
        <v>29.7</v>
      </c>
      <c r="H46" s="518">
        <v>3.44</v>
      </c>
      <c r="I46" s="518">
        <v>8.49</v>
      </c>
      <c r="J46" s="518">
        <v>4.86</v>
      </c>
      <c r="K46" s="513">
        <v>4.28</v>
      </c>
      <c r="L46" s="517">
        <v>0.469</v>
      </c>
      <c r="M46" s="518">
        <v>20.12</v>
      </c>
      <c r="N46" s="549" t="s">
        <v>1568</v>
      </c>
      <c r="O46" s="519">
        <v>23.3</v>
      </c>
      <c r="P46" s="523">
        <v>394</v>
      </c>
      <c r="Q46" s="520">
        <v>46.01</v>
      </c>
      <c r="R46" s="513">
        <v>3.64</v>
      </c>
      <c r="S46" s="520">
        <v>625.9</v>
      </c>
      <c r="T46" s="513">
        <v>4.59</v>
      </c>
      <c r="U46" s="520">
        <v>162.2</v>
      </c>
      <c r="V46" s="513">
        <v>2.34</v>
      </c>
      <c r="W46" s="524">
        <v>-231.8</v>
      </c>
      <c r="X46" s="514">
        <v>1</v>
      </c>
      <c r="Y46" s="524">
        <v>3</v>
      </c>
      <c r="Z46" s="540" t="s">
        <v>2648</v>
      </c>
      <c r="AA46" s="541"/>
      <c r="AB46" s="541"/>
      <c r="AC46" s="572"/>
      <c r="AD46" s="549" t="s">
        <v>1568</v>
      </c>
      <c r="AE46" s="519">
        <v>23.3</v>
      </c>
      <c r="AF46" s="520">
        <v>120</v>
      </c>
      <c r="AG46" s="520">
        <v>13</v>
      </c>
      <c r="AH46" s="520">
        <v>13</v>
      </c>
      <c r="AI46" s="520">
        <v>6.5</v>
      </c>
      <c r="AJ46" s="515">
        <v>29.7</v>
      </c>
      <c r="AK46" s="520" t="s">
        <v>2698</v>
      </c>
      <c r="AL46" s="520">
        <v>53</v>
      </c>
      <c r="AM46" s="520">
        <v>72</v>
      </c>
      <c r="AN46" s="520">
        <v>25.79</v>
      </c>
    </row>
    <row r="47" spans="1:40" s="130" customFormat="1" ht="13.5" customHeight="1">
      <c r="A47" s="556" t="s">
        <v>1569</v>
      </c>
      <c r="B47" s="519">
        <v>26.6</v>
      </c>
      <c r="C47" s="573">
        <v>120</v>
      </c>
      <c r="D47" s="544">
        <v>15</v>
      </c>
      <c r="E47" s="544">
        <v>13</v>
      </c>
      <c r="F47" s="559">
        <v>6.5</v>
      </c>
      <c r="G47" s="515">
        <v>33.9</v>
      </c>
      <c r="H47" s="518">
        <v>3.51</v>
      </c>
      <c r="I47" s="518">
        <v>8.49</v>
      </c>
      <c r="J47" s="518">
        <v>4.97</v>
      </c>
      <c r="K47" s="513">
        <v>4.31</v>
      </c>
      <c r="L47" s="517">
        <v>0.469</v>
      </c>
      <c r="M47" s="518">
        <v>17.6</v>
      </c>
      <c r="N47" s="549" t="s">
        <v>1569</v>
      </c>
      <c r="O47" s="519">
        <v>26.6</v>
      </c>
      <c r="P47" s="520">
        <v>444.9</v>
      </c>
      <c r="Q47" s="520">
        <v>52.43</v>
      </c>
      <c r="R47" s="513">
        <v>3.62</v>
      </c>
      <c r="S47" s="520">
        <v>705.6</v>
      </c>
      <c r="T47" s="513">
        <v>4.56</v>
      </c>
      <c r="U47" s="520">
        <v>184.2</v>
      </c>
      <c r="V47" s="513">
        <v>2.33</v>
      </c>
      <c r="W47" s="524">
        <v>-260.7</v>
      </c>
      <c r="X47" s="514">
        <v>1</v>
      </c>
      <c r="Y47" s="524">
        <v>1</v>
      </c>
      <c r="Z47" s="540" t="s">
        <v>2648</v>
      </c>
      <c r="AA47" s="541"/>
      <c r="AB47" s="541"/>
      <c r="AC47" s="572"/>
      <c r="AD47" s="549" t="s">
        <v>1569</v>
      </c>
      <c r="AE47" s="519">
        <v>26.6</v>
      </c>
      <c r="AF47" s="520">
        <v>120</v>
      </c>
      <c r="AG47" s="520">
        <v>15</v>
      </c>
      <c r="AH47" s="520">
        <v>13</v>
      </c>
      <c r="AI47" s="520">
        <v>6.5</v>
      </c>
      <c r="AJ47" s="515">
        <v>33.9</v>
      </c>
      <c r="AK47" s="520" t="s">
        <v>2698</v>
      </c>
      <c r="AL47" s="520">
        <v>55</v>
      </c>
      <c r="AM47" s="520">
        <v>72</v>
      </c>
      <c r="AN47" s="520">
        <v>29.43</v>
      </c>
    </row>
    <row r="48" spans="1:40" s="130" customFormat="1" ht="13.5" customHeight="1">
      <c r="A48" s="556" t="s">
        <v>1261</v>
      </c>
      <c r="B48" s="519">
        <v>23.6</v>
      </c>
      <c r="C48" s="573">
        <v>130</v>
      </c>
      <c r="D48" s="544">
        <v>12</v>
      </c>
      <c r="E48" s="544">
        <v>14</v>
      </c>
      <c r="F48" s="559">
        <v>7</v>
      </c>
      <c r="G48" s="515">
        <v>30</v>
      </c>
      <c r="H48" s="518">
        <v>3.64</v>
      </c>
      <c r="I48" s="518">
        <v>9.19</v>
      </c>
      <c r="J48" s="518">
        <v>5.15</v>
      </c>
      <c r="K48" s="513">
        <v>4.6</v>
      </c>
      <c r="L48" s="517">
        <v>0.508</v>
      </c>
      <c r="M48" s="518">
        <v>21.59</v>
      </c>
      <c r="N48" s="549" t="s">
        <v>2838</v>
      </c>
      <c r="O48" s="519">
        <v>23.6</v>
      </c>
      <c r="P48" s="520">
        <v>472.2</v>
      </c>
      <c r="Q48" s="520">
        <v>50.44</v>
      </c>
      <c r="R48" s="513">
        <v>3.97</v>
      </c>
      <c r="S48" s="520">
        <v>750.6</v>
      </c>
      <c r="T48" s="513">
        <v>5</v>
      </c>
      <c r="U48" s="520">
        <v>193.7</v>
      </c>
      <c r="V48" s="513">
        <v>2.54</v>
      </c>
      <c r="W48" s="524">
        <v>-278.5</v>
      </c>
      <c r="X48" s="514">
        <v>2</v>
      </c>
      <c r="Y48" s="524">
        <v>4</v>
      </c>
      <c r="Z48" s="540" t="s">
        <v>2648</v>
      </c>
      <c r="AA48" s="541"/>
      <c r="AB48" s="541"/>
      <c r="AC48" s="572"/>
      <c r="AD48" s="549" t="s">
        <v>1261</v>
      </c>
      <c r="AE48" s="519">
        <v>23.6</v>
      </c>
      <c r="AF48" s="520">
        <v>130</v>
      </c>
      <c r="AG48" s="520">
        <v>12</v>
      </c>
      <c r="AH48" s="520">
        <v>14</v>
      </c>
      <c r="AI48" s="520">
        <v>7</v>
      </c>
      <c r="AJ48" s="515">
        <v>30</v>
      </c>
      <c r="AK48" s="520" t="s">
        <v>2698</v>
      </c>
      <c r="AL48" s="520">
        <v>52</v>
      </c>
      <c r="AM48" s="520">
        <v>82</v>
      </c>
      <c r="AN48" s="520">
        <v>26.37</v>
      </c>
    </row>
    <row r="49" spans="1:40" s="130" customFormat="1" ht="13.5" customHeight="1">
      <c r="A49" s="556" t="s">
        <v>1262</v>
      </c>
      <c r="B49" s="519">
        <v>21.4</v>
      </c>
      <c r="C49" s="573">
        <v>140</v>
      </c>
      <c r="D49" s="544">
        <v>10</v>
      </c>
      <c r="E49" s="544">
        <v>15</v>
      </c>
      <c r="F49" s="559">
        <v>7.5</v>
      </c>
      <c r="G49" s="515">
        <v>27.2</v>
      </c>
      <c r="H49" s="518">
        <v>3.79</v>
      </c>
      <c r="I49" s="518">
        <v>9.9</v>
      </c>
      <c r="J49" s="518">
        <v>5.37</v>
      </c>
      <c r="K49" s="513">
        <v>4.93</v>
      </c>
      <c r="L49" s="517">
        <v>0.547</v>
      </c>
      <c r="M49" s="518">
        <v>25.59</v>
      </c>
      <c r="N49" s="549" t="s">
        <v>1124</v>
      </c>
      <c r="O49" s="519">
        <v>21.4</v>
      </c>
      <c r="P49" s="520">
        <v>504.4</v>
      </c>
      <c r="Q49" s="520">
        <v>49.43</v>
      </c>
      <c r="R49" s="513">
        <v>4.3</v>
      </c>
      <c r="S49" s="523">
        <v>802</v>
      </c>
      <c r="T49" s="513">
        <v>5.43</v>
      </c>
      <c r="U49" s="520">
        <v>206.8</v>
      </c>
      <c r="V49" s="513">
        <v>2.76</v>
      </c>
      <c r="W49" s="524">
        <v>-297.6</v>
      </c>
      <c r="X49" s="514">
        <v>4</v>
      </c>
      <c r="Y49" s="524">
        <v>4</v>
      </c>
      <c r="Z49" s="540" t="s">
        <v>2648</v>
      </c>
      <c r="AA49" s="541"/>
      <c r="AB49" s="541"/>
      <c r="AC49" s="572"/>
      <c r="AD49" s="549" t="s">
        <v>1262</v>
      </c>
      <c r="AE49" s="519">
        <v>21.4</v>
      </c>
      <c r="AF49" s="520">
        <v>140</v>
      </c>
      <c r="AG49" s="520">
        <v>10</v>
      </c>
      <c r="AH49" s="520">
        <v>15</v>
      </c>
      <c r="AI49" s="520">
        <v>7.5</v>
      </c>
      <c r="AJ49" s="515">
        <v>27.2</v>
      </c>
      <c r="AK49" s="520" t="s">
        <v>2698</v>
      </c>
      <c r="AL49" s="520">
        <v>51</v>
      </c>
      <c r="AM49" s="520">
        <v>92</v>
      </c>
      <c r="AN49" s="520">
        <v>24.24</v>
      </c>
    </row>
    <row r="50" spans="1:40" s="130" customFormat="1" ht="13.5" customHeight="1">
      <c r="A50" s="556" t="s">
        <v>1263</v>
      </c>
      <c r="B50" s="519">
        <v>27.4</v>
      </c>
      <c r="C50" s="573">
        <v>140</v>
      </c>
      <c r="D50" s="544">
        <v>13</v>
      </c>
      <c r="E50" s="544">
        <v>15</v>
      </c>
      <c r="F50" s="559">
        <v>7.5</v>
      </c>
      <c r="G50" s="515">
        <v>35</v>
      </c>
      <c r="H50" s="518">
        <v>3.92</v>
      </c>
      <c r="I50" s="518">
        <v>9.9</v>
      </c>
      <c r="J50" s="518">
        <v>5.55</v>
      </c>
      <c r="K50" s="513">
        <v>4.96</v>
      </c>
      <c r="L50" s="517">
        <v>0.547</v>
      </c>
      <c r="M50" s="518">
        <v>19.94</v>
      </c>
      <c r="N50" s="549" t="s">
        <v>1125</v>
      </c>
      <c r="O50" s="519">
        <v>27.4</v>
      </c>
      <c r="P50" s="520">
        <v>638.5</v>
      </c>
      <c r="Q50" s="520">
        <v>63.37</v>
      </c>
      <c r="R50" s="513">
        <v>4.27</v>
      </c>
      <c r="S50" s="520">
        <v>1015</v>
      </c>
      <c r="T50" s="513">
        <v>5.39</v>
      </c>
      <c r="U50" s="523">
        <v>262</v>
      </c>
      <c r="V50" s="513">
        <v>2.74</v>
      </c>
      <c r="W50" s="524">
        <v>-376.6</v>
      </c>
      <c r="X50" s="514">
        <v>2</v>
      </c>
      <c r="Y50" s="524">
        <v>4</v>
      </c>
      <c r="Z50" s="540" t="s">
        <v>2648</v>
      </c>
      <c r="AA50" s="541"/>
      <c r="AB50" s="541"/>
      <c r="AC50" s="572"/>
      <c r="AD50" s="549" t="s">
        <v>1263</v>
      </c>
      <c r="AE50" s="519">
        <v>27.4</v>
      </c>
      <c r="AF50" s="520">
        <v>140</v>
      </c>
      <c r="AG50" s="520">
        <v>13</v>
      </c>
      <c r="AH50" s="520">
        <v>15</v>
      </c>
      <c r="AI50" s="520">
        <v>7.5</v>
      </c>
      <c r="AJ50" s="515">
        <v>35</v>
      </c>
      <c r="AK50" s="520" t="s">
        <v>2698</v>
      </c>
      <c r="AL50" s="520">
        <v>54</v>
      </c>
      <c r="AM50" s="520">
        <v>92</v>
      </c>
      <c r="AN50" s="520">
        <v>31.05</v>
      </c>
    </row>
    <row r="51" spans="1:40" s="130" customFormat="1" ht="13.5" customHeight="1">
      <c r="A51" s="556" t="s">
        <v>1264</v>
      </c>
      <c r="B51" s="519">
        <v>23</v>
      </c>
      <c r="C51" s="573">
        <v>150</v>
      </c>
      <c r="D51" s="544">
        <v>10</v>
      </c>
      <c r="E51" s="544">
        <v>16</v>
      </c>
      <c r="F51" s="559">
        <v>8</v>
      </c>
      <c r="G51" s="515">
        <v>29.3</v>
      </c>
      <c r="H51" s="518">
        <v>4.03</v>
      </c>
      <c r="I51" s="518">
        <v>10.61</v>
      </c>
      <c r="J51" s="518">
        <v>5.71</v>
      </c>
      <c r="K51" s="513">
        <v>5.28</v>
      </c>
      <c r="L51" s="517">
        <v>0.586</v>
      </c>
      <c r="M51" s="518">
        <v>25.51</v>
      </c>
      <c r="N51" s="549" t="s">
        <v>1126</v>
      </c>
      <c r="O51" s="519">
        <v>23</v>
      </c>
      <c r="P51" s="523">
        <v>624</v>
      </c>
      <c r="Q51" s="520">
        <v>56.91</v>
      </c>
      <c r="R51" s="513">
        <v>4.62</v>
      </c>
      <c r="S51" s="523">
        <v>992</v>
      </c>
      <c r="T51" s="513">
        <v>5.82</v>
      </c>
      <c r="U51" s="523">
        <v>256</v>
      </c>
      <c r="V51" s="513">
        <v>2.96</v>
      </c>
      <c r="W51" s="525">
        <v>-368</v>
      </c>
      <c r="X51" s="514">
        <v>4</v>
      </c>
      <c r="Y51" s="524">
        <v>4</v>
      </c>
      <c r="Z51" s="540" t="s">
        <v>2648</v>
      </c>
      <c r="AA51" s="541"/>
      <c r="AB51" s="541"/>
      <c r="AC51" s="572"/>
      <c r="AD51" s="549" t="s">
        <v>1264</v>
      </c>
      <c r="AE51" s="519">
        <v>23</v>
      </c>
      <c r="AF51" s="520">
        <v>150</v>
      </c>
      <c r="AG51" s="520">
        <v>10</v>
      </c>
      <c r="AH51" s="520">
        <v>16</v>
      </c>
      <c r="AI51" s="520">
        <v>8</v>
      </c>
      <c r="AJ51" s="515">
        <v>29.3</v>
      </c>
      <c r="AK51" s="520" t="s">
        <v>2698</v>
      </c>
      <c r="AL51" s="520">
        <v>52</v>
      </c>
      <c r="AM51" s="520">
        <v>102</v>
      </c>
      <c r="AN51" s="520">
        <v>26.27</v>
      </c>
    </row>
    <row r="52" spans="1:40" s="130" customFormat="1" ht="13.5" customHeight="1">
      <c r="A52" s="556" t="s">
        <v>1265</v>
      </c>
      <c r="B52" s="519">
        <v>27.3</v>
      </c>
      <c r="C52" s="573">
        <v>150</v>
      </c>
      <c r="D52" s="544">
        <v>12</v>
      </c>
      <c r="E52" s="544">
        <v>16</v>
      </c>
      <c r="F52" s="559">
        <v>8</v>
      </c>
      <c r="G52" s="515">
        <v>34.8</v>
      </c>
      <c r="H52" s="518">
        <v>4.12</v>
      </c>
      <c r="I52" s="518">
        <v>10.61</v>
      </c>
      <c r="J52" s="518">
        <v>5.83</v>
      </c>
      <c r="K52" s="513">
        <v>5.29</v>
      </c>
      <c r="L52" s="517">
        <v>0.586</v>
      </c>
      <c r="M52" s="518">
        <v>21.44</v>
      </c>
      <c r="N52" s="549" t="s">
        <v>1127</v>
      </c>
      <c r="O52" s="519">
        <v>27.3</v>
      </c>
      <c r="P52" s="520">
        <v>736.9</v>
      </c>
      <c r="Q52" s="520">
        <v>67.75</v>
      </c>
      <c r="R52" s="513">
        <v>4.6</v>
      </c>
      <c r="S52" s="520">
        <v>1172</v>
      </c>
      <c r="T52" s="513">
        <v>5.8</v>
      </c>
      <c r="U52" s="523">
        <v>302</v>
      </c>
      <c r="V52" s="513">
        <v>2.94</v>
      </c>
      <c r="W52" s="524">
        <v>-434.9</v>
      </c>
      <c r="X52" s="514">
        <v>4</v>
      </c>
      <c r="Y52" s="524">
        <v>4</v>
      </c>
      <c r="Z52" s="540" t="s">
        <v>2648</v>
      </c>
      <c r="AA52" s="541"/>
      <c r="AB52" s="541"/>
      <c r="AC52" s="572"/>
      <c r="AD52" s="549" t="s">
        <v>1265</v>
      </c>
      <c r="AE52" s="519">
        <v>27.3</v>
      </c>
      <c r="AF52" s="520">
        <v>150</v>
      </c>
      <c r="AG52" s="520">
        <v>12</v>
      </c>
      <c r="AH52" s="520">
        <v>16</v>
      </c>
      <c r="AI52" s="520">
        <v>8</v>
      </c>
      <c r="AJ52" s="515">
        <v>34.8</v>
      </c>
      <c r="AK52" s="520" t="s">
        <v>2698</v>
      </c>
      <c r="AL52" s="520">
        <v>54</v>
      </c>
      <c r="AM52" s="520">
        <v>102</v>
      </c>
      <c r="AN52" s="520">
        <v>31.23</v>
      </c>
    </row>
    <row r="53" spans="1:40" s="130" customFormat="1" ht="13.5" customHeight="1">
      <c r="A53" s="556" t="s">
        <v>1266</v>
      </c>
      <c r="B53" s="519">
        <v>31.6</v>
      </c>
      <c r="C53" s="573">
        <v>150</v>
      </c>
      <c r="D53" s="544">
        <v>14</v>
      </c>
      <c r="E53" s="544">
        <v>16</v>
      </c>
      <c r="F53" s="559">
        <v>8</v>
      </c>
      <c r="G53" s="515">
        <v>40.3</v>
      </c>
      <c r="H53" s="518">
        <v>4.21</v>
      </c>
      <c r="I53" s="518">
        <v>10.61</v>
      </c>
      <c r="J53" s="518">
        <v>5.95</v>
      </c>
      <c r="K53" s="513">
        <v>5.32</v>
      </c>
      <c r="L53" s="517">
        <v>0.586</v>
      </c>
      <c r="M53" s="518">
        <v>18.53</v>
      </c>
      <c r="N53" s="549" t="s">
        <v>1158</v>
      </c>
      <c r="O53" s="519">
        <v>31.6</v>
      </c>
      <c r="P53" s="520">
        <v>845.4</v>
      </c>
      <c r="Q53" s="520">
        <v>78.33</v>
      </c>
      <c r="R53" s="513">
        <v>4.58</v>
      </c>
      <c r="S53" s="520">
        <v>1344</v>
      </c>
      <c r="T53" s="513">
        <v>5.77</v>
      </c>
      <c r="U53" s="520">
        <v>346.9</v>
      </c>
      <c r="V53" s="513">
        <v>2.93</v>
      </c>
      <c r="W53" s="524">
        <v>-498.5</v>
      </c>
      <c r="X53" s="514">
        <v>2</v>
      </c>
      <c r="Y53" s="524">
        <v>4</v>
      </c>
      <c r="Z53" s="540" t="s">
        <v>2648</v>
      </c>
      <c r="AA53" s="541"/>
      <c r="AB53" s="541"/>
      <c r="AC53" s="572"/>
      <c r="AD53" s="549" t="s">
        <v>1266</v>
      </c>
      <c r="AE53" s="519">
        <v>31.6</v>
      </c>
      <c r="AF53" s="520">
        <v>150</v>
      </c>
      <c r="AG53" s="520">
        <v>14</v>
      </c>
      <c r="AH53" s="520">
        <v>16</v>
      </c>
      <c r="AI53" s="520">
        <v>8</v>
      </c>
      <c r="AJ53" s="515">
        <v>40.3</v>
      </c>
      <c r="AK53" s="520" t="s">
        <v>2698</v>
      </c>
      <c r="AL53" s="520">
        <v>56</v>
      </c>
      <c r="AM53" s="520">
        <v>102</v>
      </c>
      <c r="AN53" s="520">
        <v>36.11</v>
      </c>
    </row>
    <row r="54" spans="1:40" s="130" customFormat="1" ht="13.5" customHeight="1">
      <c r="A54" s="556" t="s">
        <v>1267</v>
      </c>
      <c r="B54" s="519">
        <v>33.8</v>
      </c>
      <c r="C54" s="573">
        <v>150</v>
      </c>
      <c r="D54" s="544">
        <v>15</v>
      </c>
      <c r="E54" s="544">
        <v>16</v>
      </c>
      <c r="F54" s="559">
        <v>8</v>
      </c>
      <c r="G54" s="515">
        <v>43</v>
      </c>
      <c r="H54" s="518">
        <v>4.25</v>
      </c>
      <c r="I54" s="518">
        <v>10.61</v>
      </c>
      <c r="J54" s="518">
        <v>6.01</v>
      </c>
      <c r="K54" s="513">
        <v>5.33</v>
      </c>
      <c r="L54" s="517">
        <v>0.586</v>
      </c>
      <c r="M54" s="518">
        <v>17.36</v>
      </c>
      <c r="N54" s="549" t="s">
        <v>1159</v>
      </c>
      <c r="O54" s="519">
        <v>33.8</v>
      </c>
      <c r="P54" s="520">
        <v>898.1</v>
      </c>
      <c r="Q54" s="520">
        <v>83.52</v>
      </c>
      <c r="R54" s="513">
        <v>4.57</v>
      </c>
      <c r="S54" s="520">
        <v>1427</v>
      </c>
      <c r="T54" s="513">
        <v>5.76</v>
      </c>
      <c r="U54" s="520">
        <v>368.9</v>
      </c>
      <c r="V54" s="513">
        <v>2.93</v>
      </c>
      <c r="W54" s="524">
        <v>-529.1</v>
      </c>
      <c r="X54" s="514">
        <v>1</v>
      </c>
      <c r="Y54" s="524">
        <v>4</v>
      </c>
      <c r="Z54" s="540" t="s">
        <v>2648</v>
      </c>
      <c r="AA54" s="541"/>
      <c r="AB54" s="541"/>
      <c r="AC54" s="572"/>
      <c r="AD54" s="549" t="s">
        <v>1267</v>
      </c>
      <c r="AE54" s="519">
        <v>33.8</v>
      </c>
      <c r="AF54" s="520">
        <v>150</v>
      </c>
      <c r="AG54" s="520">
        <v>15</v>
      </c>
      <c r="AH54" s="520">
        <v>16</v>
      </c>
      <c r="AI54" s="520">
        <v>8</v>
      </c>
      <c r="AJ54" s="515">
        <v>43</v>
      </c>
      <c r="AK54" s="520" t="s">
        <v>2698</v>
      </c>
      <c r="AL54" s="520">
        <v>57</v>
      </c>
      <c r="AM54" s="520">
        <v>102</v>
      </c>
      <c r="AN54" s="520">
        <v>38.52</v>
      </c>
    </row>
    <row r="55" spans="1:40" s="130" customFormat="1" ht="13.5" customHeight="1">
      <c r="A55" s="556" t="s">
        <v>1268</v>
      </c>
      <c r="B55" s="519">
        <v>40.1</v>
      </c>
      <c r="C55" s="573">
        <v>150</v>
      </c>
      <c r="D55" s="544">
        <v>18</v>
      </c>
      <c r="E55" s="544">
        <v>16</v>
      </c>
      <c r="F55" s="559">
        <v>8</v>
      </c>
      <c r="G55" s="515">
        <v>51</v>
      </c>
      <c r="H55" s="518">
        <v>4.37</v>
      </c>
      <c r="I55" s="518">
        <v>10.61</v>
      </c>
      <c r="J55" s="518">
        <v>6.17</v>
      </c>
      <c r="K55" s="513">
        <v>5.37</v>
      </c>
      <c r="L55" s="517">
        <v>0.586</v>
      </c>
      <c r="M55" s="518">
        <v>14.63</v>
      </c>
      <c r="N55" s="549" t="s">
        <v>1160</v>
      </c>
      <c r="O55" s="519">
        <v>40.1</v>
      </c>
      <c r="P55" s="520">
        <v>1050</v>
      </c>
      <c r="Q55" s="520">
        <v>98.74</v>
      </c>
      <c r="R55" s="513">
        <v>4.54</v>
      </c>
      <c r="S55" s="520">
        <v>1666</v>
      </c>
      <c r="T55" s="513">
        <v>5.71</v>
      </c>
      <c r="U55" s="520">
        <v>433.8</v>
      </c>
      <c r="V55" s="513">
        <v>2.92</v>
      </c>
      <c r="W55" s="524">
        <v>-616.2</v>
      </c>
      <c r="X55" s="514">
        <v>1</v>
      </c>
      <c r="Y55" s="524">
        <v>2</v>
      </c>
      <c r="Z55" s="540" t="s">
        <v>2648</v>
      </c>
      <c r="AA55" s="541"/>
      <c r="AB55" s="541"/>
      <c r="AC55" s="572"/>
      <c r="AD55" s="549" t="s">
        <v>1268</v>
      </c>
      <c r="AE55" s="519">
        <v>40.1</v>
      </c>
      <c r="AF55" s="520">
        <v>150</v>
      </c>
      <c r="AG55" s="520">
        <v>18</v>
      </c>
      <c r="AH55" s="520">
        <v>16</v>
      </c>
      <c r="AI55" s="520">
        <v>8</v>
      </c>
      <c r="AJ55" s="515">
        <v>51</v>
      </c>
      <c r="AK55" s="520" t="s">
        <v>2698</v>
      </c>
      <c r="AL55" s="520">
        <v>61</v>
      </c>
      <c r="AM55" s="520">
        <v>102</v>
      </c>
      <c r="AN55" s="520">
        <v>45.63</v>
      </c>
    </row>
    <row r="56" spans="1:40" s="130" customFormat="1" ht="13.5" customHeight="1">
      <c r="A56" s="556" t="s">
        <v>1039</v>
      </c>
      <c r="B56" s="519">
        <v>33.9</v>
      </c>
      <c r="C56" s="573">
        <v>160</v>
      </c>
      <c r="D56" s="544">
        <v>14</v>
      </c>
      <c r="E56" s="544">
        <v>17</v>
      </c>
      <c r="F56" s="559">
        <v>8.5</v>
      </c>
      <c r="G56" s="515">
        <v>43.2</v>
      </c>
      <c r="H56" s="518">
        <v>4.45</v>
      </c>
      <c r="I56" s="518">
        <v>11.31</v>
      </c>
      <c r="J56" s="518">
        <v>6.29</v>
      </c>
      <c r="K56" s="513">
        <v>5.66</v>
      </c>
      <c r="L56" s="517">
        <v>0.625</v>
      </c>
      <c r="M56" s="518">
        <v>18.46</v>
      </c>
      <c r="N56" s="549" t="s">
        <v>1161</v>
      </c>
      <c r="O56" s="519">
        <v>33.9</v>
      </c>
      <c r="P56" s="520">
        <v>1034</v>
      </c>
      <c r="Q56" s="518">
        <v>89.5</v>
      </c>
      <c r="R56" s="513">
        <v>4.89</v>
      </c>
      <c r="S56" s="520">
        <v>1644</v>
      </c>
      <c r="T56" s="513">
        <v>6.17</v>
      </c>
      <c r="U56" s="520">
        <v>423.8</v>
      </c>
      <c r="V56" s="513">
        <v>3.13</v>
      </c>
      <c r="W56" s="525">
        <v>-610</v>
      </c>
      <c r="X56" s="514">
        <v>3</v>
      </c>
      <c r="Y56" s="524">
        <v>4</v>
      </c>
      <c r="Z56" s="540" t="s">
        <v>2648</v>
      </c>
      <c r="AA56" s="541"/>
      <c r="AB56" s="541"/>
      <c r="AC56" s="572"/>
      <c r="AD56" s="549" t="s">
        <v>1039</v>
      </c>
      <c r="AE56" s="519">
        <v>33.9</v>
      </c>
      <c r="AF56" s="520">
        <v>160</v>
      </c>
      <c r="AG56" s="520">
        <v>14</v>
      </c>
      <c r="AH56" s="520">
        <v>17</v>
      </c>
      <c r="AI56" s="520">
        <v>8.5</v>
      </c>
      <c r="AJ56" s="515">
        <v>43.2</v>
      </c>
      <c r="AK56" s="520" t="s">
        <v>2698</v>
      </c>
      <c r="AL56" s="520">
        <v>57</v>
      </c>
      <c r="AM56" s="520">
        <v>111</v>
      </c>
      <c r="AN56" s="520">
        <v>38.95</v>
      </c>
    </row>
    <row r="57" spans="1:40" s="130" customFormat="1" ht="13.5" customHeight="1">
      <c r="A57" s="556" t="s">
        <v>1040</v>
      </c>
      <c r="B57" s="519">
        <v>36.2</v>
      </c>
      <c r="C57" s="573">
        <v>160</v>
      </c>
      <c r="D57" s="544">
        <v>15</v>
      </c>
      <c r="E57" s="544">
        <v>17</v>
      </c>
      <c r="F57" s="559">
        <v>8.5</v>
      </c>
      <c r="G57" s="515">
        <v>46.1</v>
      </c>
      <c r="H57" s="518">
        <v>4.49</v>
      </c>
      <c r="I57" s="518">
        <v>11.31</v>
      </c>
      <c r="J57" s="518">
        <v>6.35</v>
      </c>
      <c r="K57" s="513">
        <v>5.67</v>
      </c>
      <c r="L57" s="517">
        <v>0.625</v>
      </c>
      <c r="M57" s="518">
        <v>17.3</v>
      </c>
      <c r="N57" s="549" t="s">
        <v>1162</v>
      </c>
      <c r="O57" s="519">
        <v>36.2</v>
      </c>
      <c r="P57" s="520">
        <v>1099</v>
      </c>
      <c r="Q57" s="518">
        <v>95.5</v>
      </c>
      <c r="R57" s="513">
        <v>4.88</v>
      </c>
      <c r="S57" s="520">
        <v>1747</v>
      </c>
      <c r="T57" s="513">
        <v>6.16</v>
      </c>
      <c r="U57" s="520">
        <v>450.8</v>
      </c>
      <c r="V57" s="513">
        <v>3.13</v>
      </c>
      <c r="W57" s="525">
        <v>-648</v>
      </c>
      <c r="X57" s="514">
        <v>2</v>
      </c>
      <c r="Y57" s="524">
        <v>4</v>
      </c>
      <c r="Z57" s="540" t="s">
        <v>2648</v>
      </c>
      <c r="AA57" s="541"/>
      <c r="AB57" s="541"/>
      <c r="AC57" s="572"/>
      <c r="AD57" s="549" t="s">
        <v>1040</v>
      </c>
      <c r="AE57" s="519">
        <v>36.2</v>
      </c>
      <c r="AF57" s="520">
        <v>160</v>
      </c>
      <c r="AG57" s="520">
        <v>15</v>
      </c>
      <c r="AH57" s="520">
        <v>17</v>
      </c>
      <c r="AI57" s="520">
        <v>8.5</v>
      </c>
      <c r="AJ57" s="515">
        <v>46.1</v>
      </c>
      <c r="AK57" s="520" t="s">
        <v>2698</v>
      </c>
      <c r="AL57" s="520">
        <v>58</v>
      </c>
      <c r="AM57" s="520">
        <v>111</v>
      </c>
      <c r="AN57" s="520">
        <v>41.56</v>
      </c>
    </row>
    <row r="58" spans="1:40" s="130" customFormat="1" ht="13.5" customHeight="1">
      <c r="A58" s="556" t="s">
        <v>1041</v>
      </c>
      <c r="B58" s="519">
        <v>38.4</v>
      </c>
      <c r="C58" s="573">
        <v>160</v>
      </c>
      <c r="D58" s="544">
        <v>16</v>
      </c>
      <c r="E58" s="544">
        <v>17</v>
      </c>
      <c r="F58" s="559">
        <v>8.5</v>
      </c>
      <c r="G58" s="515">
        <v>49</v>
      </c>
      <c r="H58" s="518">
        <v>4.53</v>
      </c>
      <c r="I58" s="518">
        <v>11.31</v>
      </c>
      <c r="J58" s="518">
        <v>6.41</v>
      </c>
      <c r="K58" s="513">
        <v>5.69</v>
      </c>
      <c r="L58" s="517">
        <v>0.625</v>
      </c>
      <c r="M58" s="518">
        <v>16.28</v>
      </c>
      <c r="N58" s="549" t="s">
        <v>1163</v>
      </c>
      <c r="O58" s="519">
        <v>38.4</v>
      </c>
      <c r="P58" s="520">
        <v>1163</v>
      </c>
      <c r="Q58" s="520">
        <v>101.4</v>
      </c>
      <c r="R58" s="513">
        <v>4.87</v>
      </c>
      <c r="S58" s="520">
        <v>1848</v>
      </c>
      <c r="T58" s="513">
        <v>6.14</v>
      </c>
      <c r="U58" s="520">
        <v>477.6</v>
      </c>
      <c r="V58" s="513">
        <v>3.12</v>
      </c>
      <c r="W58" s="524">
        <v>-685.1</v>
      </c>
      <c r="X58" s="514">
        <v>1</v>
      </c>
      <c r="Y58" s="524">
        <v>4</v>
      </c>
      <c r="Z58" s="540" t="s">
        <v>2648</v>
      </c>
      <c r="AA58" s="541"/>
      <c r="AB58" s="541"/>
      <c r="AC58" s="572"/>
      <c r="AD58" s="549" t="s">
        <v>1041</v>
      </c>
      <c r="AE58" s="519">
        <v>38.4</v>
      </c>
      <c r="AF58" s="520">
        <v>160</v>
      </c>
      <c r="AG58" s="520">
        <v>16</v>
      </c>
      <c r="AH58" s="520">
        <v>17</v>
      </c>
      <c r="AI58" s="520">
        <v>8.5</v>
      </c>
      <c r="AJ58" s="515">
        <v>49</v>
      </c>
      <c r="AK58" s="520" t="s">
        <v>2698</v>
      </c>
      <c r="AL58" s="520">
        <v>60</v>
      </c>
      <c r="AM58" s="520">
        <v>111</v>
      </c>
      <c r="AN58" s="520">
        <v>44.15</v>
      </c>
    </row>
    <row r="59" spans="1:40" s="130" customFormat="1" ht="13.5" customHeight="1">
      <c r="A59" s="556" t="s">
        <v>1232</v>
      </c>
      <c r="B59" s="519">
        <v>40.7</v>
      </c>
      <c r="C59" s="573">
        <v>160</v>
      </c>
      <c r="D59" s="544">
        <v>17</v>
      </c>
      <c r="E59" s="544">
        <v>17</v>
      </c>
      <c r="F59" s="559">
        <v>8.5</v>
      </c>
      <c r="G59" s="515">
        <v>51.8</v>
      </c>
      <c r="H59" s="518">
        <v>4.57</v>
      </c>
      <c r="I59" s="518">
        <v>11.31</v>
      </c>
      <c r="J59" s="518">
        <v>6.46</v>
      </c>
      <c r="K59" s="513">
        <v>5.7</v>
      </c>
      <c r="L59" s="517">
        <v>0.625</v>
      </c>
      <c r="M59" s="518">
        <v>15.37</v>
      </c>
      <c r="N59" s="549" t="s">
        <v>1164</v>
      </c>
      <c r="O59" s="519">
        <v>40.7</v>
      </c>
      <c r="P59" s="520">
        <v>1225</v>
      </c>
      <c r="Q59" s="520">
        <v>107.2</v>
      </c>
      <c r="R59" s="513">
        <v>4.86</v>
      </c>
      <c r="S59" s="520">
        <v>1947</v>
      </c>
      <c r="T59" s="513">
        <v>6.13</v>
      </c>
      <c r="U59" s="520">
        <v>504.1</v>
      </c>
      <c r="V59" s="513">
        <v>3.12</v>
      </c>
      <c r="W59" s="524">
        <v>-721.3</v>
      </c>
      <c r="X59" s="514">
        <v>1</v>
      </c>
      <c r="Y59" s="524">
        <v>4</v>
      </c>
      <c r="Z59" s="540" t="s">
        <v>2648</v>
      </c>
      <c r="AA59" s="541"/>
      <c r="AB59" s="541"/>
      <c r="AC59" s="572"/>
      <c r="AD59" s="549" t="s">
        <v>1232</v>
      </c>
      <c r="AE59" s="519">
        <v>40.7</v>
      </c>
      <c r="AF59" s="520">
        <v>160</v>
      </c>
      <c r="AG59" s="520">
        <v>17</v>
      </c>
      <c r="AH59" s="520">
        <v>17</v>
      </c>
      <c r="AI59" s="520">
        <v>8.5</v>
      </c>
      <c r="AJ59" s="515">
        <v>51.8</v>
      </c>
      <c r="AK59" s="520" t="s">
        <v>2698</v>
      </c>
      <c r="AL59" s="520">
        <v>61</v>
      </c>
      <c r="AM59" s="520">
        <v>111</v>
      </c>
      <c r="AN59" s="520">
        <v>46.72</v>
      </c>
    </row>
    <row r="60" spans="1:40" s="130" customFormat="1" ht="13.5" customHeight="1">
      <c r="A60" s="556" t="s">
        <v>1233</v>
      </c>
      <c r="B60" s="519">
        <v>35.7</v>
      </c>
      <c r="C60" s="573">
        <v>180</v>
      </c>
      <c r="D60" s="544">
        <v>13</v>
      </c>
      <c r="E60" s="544">
        <v>18</v>
      </c>
      <c r="F60" s="559">
        <v>9</v>
      </c>
      <c r="G60" s="515">
        <v>45.5</v>
      </c>
      <c r="H60" s="518">
        <v>4.9</v>
      </c>
      <c r="I60" s="518">
        <v>12.73</v>
      </c>
      <c r="J60" s="518">
        <v>6.93</v>
      </c>
      <c r="K60" s="513">
        <v>6.35</v>
      </c>
      <c r="L60" s="517">
        <v>0.705</v>
      </c>
      <c r="M60" s="518">
        <v>19.74</v>
      </c>
      <c r="N60" s="549" t="s">
        <v>1165</v>
      </c>
      <c r="O60" s="519">
        <v>35.7</v>
      </c>
      <c r="P60" s="520">
        <v>1396</v>
      </c>
      <c r="Q60" s="520">
        <v>106.5</v>
      </c>
      <c r="R60" s="513">
        <v>5.54</v>
      </c>
      <c r="S60" s="520">
        <v>2221</v>
      </c>
      <c r="T60" s="513">
        <v>6.99</v>
      </c>
      <c r="U60" s="520">
        <v>571.6</v>
      </c>
      <c r="V60" s="513">
        <v>3.55</v>
      </c>
      <c r="W60" s="524">
        <v>-824.5</v>
      </c>
      <c r="X60" s="514">
        <v>4</v>
      </c>
      <c r="Y60" s="524">
        <v>4</v>
      </c>
      <c r="Z60" s="540" t="s">
        <v>2648</v>
      </c>
      <c r="AA60" s="541"/>
      <c r="AB60" s="541"/>
      <c r="AC60" s="572"/>
      <c r="AD60" s="549" t="s">
        <v>1233</v>
      </c>
      <c r="AE60" s="519">
        <v>35.7</v>
      </c>
      <c r="AF60" s="520">
        <v>180</v>
      </c>
      <c r="AG60" s="520">
        <v>13</v>
      </c>
      <c r="AH60" s="520">
        <v>18</v>
      </c>
      <c r="AI60" s="520">
        <v>9</v>
      </c>
      <c r="AJ60" s="515">
        <v>45.5</v>
      </c>
      <c r="AK60" s="520" t="s">
        <v>2698</v>
      </c>
      <c r="AL60" s="520">
        <v>57</v>
      </c>
      <c r="AM60" s="520">
        <v>131</v>
      </c>
      <c r="AN60" s="520">
        <v>41.56</v>
      </c>
    </row>
    <row r="61" spans="1:40" s="130" customFormat="1" ht="13.5" customHeight="1">
      <c r="A61" s="556" t="s">
        <v>1234</v>
      </c>
      <c r="B61" s="519">
        <v>38.3</v>
      </c>
      <c r="C61" s="573">
        <v>180</v>
      </c>
      <c r="D61" s="544">
        <v>14</v>
      </c>
      <c r="E61" s="544">
        <v>18</v>
      </c>
      <c r="F61" s="559">
        <v>9</v>
      </c>
      <c r="G61" s="515">
        <v>48.8</v>
      </c>
      <c r="H61" s="518">
        <v>4.94</v>
      </c>
      <c r="I61" s="518">
        <v>12.73</v>
      </c>
      <c r="J61" s="518">
        <v>6.99</v>
      </c>
      <c r="K61" s="513">
        <v>6.36</v>
      </c>
      <c r="L61" s="517">
        <v>0.705</v>
      </c>
      <c r="M61" s="518">
        <v>18.4</v>
      </c>
      <c r="N61" s="549" t="s">
        <v>1166</v>
      </c>
      <c r="O61" s="519">
        <v>38.3</v>
      </c>
      <c r="P61" s="520">
        <v>1493</v>
      </c>
      <c r="Q61" s="520">
        <v>114.3</v>
      </c>
      <c r="R61" s="513">
        <v>5.53</v>
      </c>
      <c r="S61" s="520">
        <v>2375</v>
      </c>
      <c r="T61" s="513">
        <v>6.98</v>
      </c>
      <c r="U61" s="520">
        <v>611.3</v>
      </c>
      <c r="V61" s="513">
        <v>3.54</v>
      </c>
      <c r="W61" s="525">
        <v>-882</v>
      </c>
      <c r="X61" s="514">
        <v>4</v>
      </c>
      <c r="Y61" s="524">
        <v>4</v>
      </c>
      <c r="Z61" s="540" t="s">
        <v>2648</v>
      </c>
      <c r="AA61" s="541"/>
      <c r="AB61" s="541"/>
      <c r="AC61" s="572"/>
      <c r="AD61" s="549" t="s">
        <v>1234</v>
      </c>
      <c r="AE61" s="519">
        <v>38.3</v>
      </c>
      <c r="AF61" s="520">
        <v>180</v>
      </c>
      <c r="AG61" s="520">
        <v>14</v>
      </c>
      <c r="AH61" s="520">
        <v>18</v>
      </c>
      <c r="AI61" s="520">
        <v>9</v>
      </c>
      <c r="AJ61" s="515">
        <v>48.8</v>
      </c>
      <c r="AK61" s="520" t="s">
        <v>2698</v>
      </c>
      <c r="AL61" s="520">
        <v>58</v>
      </c>
      <c r="AM61" s="520">
        <v>131</v>
      </c>
      <c r="AN61" s="520">
        <v>44.59</v>
      </c>
    </row>
    <row r="62" spans="1:40" s="130" customFormat="1" ht="13.5" customHeight="1">
      <c r="A62" s="556" t="s">
        <v>1235</v>
      </c>
      <c r="B62" s="519">
        <v>40.9</v>
      </c>
      <c r="C62" s="573">
        <v>180</v>
      </c>
      <c r="D62" s="544">
        <v>15</v>
      </c>
      <c r="E62" s="544">
        <v>18</v>
      </c>
      <c r="F62" s="559">
        <v>9</v>
      </c>
      <c r="G62" s="514">
        <v>52.1</v>
      </c>
      <c r="H62" s="518">
        <v>4.98</v>
      </c>
      <c r="I62" s="518">
        <v>12.73</v>
      </c>
      <c r="J62" s="518">
        <v>7.05</v>
      </c>
      <c r="K62" s="513">
        <v>6.37</v>
      </c>
      <c r="L62" s="517">
        <v>0.705</v>
      </c>
      <c r="M62" s="518">
        <v>17.23</v>
      </c>
      <c r="N62" s="549" t="s">
        <v>1167</v>
      </c>
      <c r="O62" s="519">
        <v>40.9</v>
      </c>
      <c r="P62" s="520">
        <v>1589</v>
      </c>
      <c r="Q62" s="523">
        <v>122</v>
      </c>
      <c r="R62" s="513">
        <v>5.52</v>
      </c>
      <c r="S62" s="520">
        <v>2527</v>
      </c>
      <c r="T62" s="513">
        <v>6.96</v>
      </c>
      <c r="U62" s="520">
        <v>650.5</v>
      </c>
      <c r="V62" s="513">
        <v>3.53</v>
      </c>
      <c r="W62" s="525">
        <v>-938</v>
      </c>
      <c r="X62" s="514">
        <v>4</v>
      </c>
      <c r="Y62" s="524">
        <v>4</v>
      </c>
      <c r="Z62" s="540" t="s">
        <v>2648</v>
      </c>
      <c r="AA62" s="541"/>
      <c r="AB62" s="541"/>
      <c r="AC62" s="572"/>
      <c r="AD62" s="549" t="s">
        <v>1235</v>
      </c>
      <c r="AE62" s="519">
        <v>40.9</v>
      </c>
      <c r="AF62" s="520">
        <v>180</v>
      </c>
      <c r="AG62" s="520">
        <v>15</v>
      </c>
      <c r="AH62" s="520">
        <v>18</v>
      </c>
      <c r="AI62" s="520">
        <v>9</v>
      </c>
      <c r="AJ62" s="514">
        <v>52.1</v>
      </c>
      <c r="AK62" s="520" t="s">
        <v>2698</v>
      </c>
      <c r="AL62" s="520">
        <v>59</v>
      </c>
      <c r="AM62" s="520">
        <v>131</v>
      </c>
      <c r="AN62" s="520">
        <v>47.6</v>
      </c>
    </row>
    <row r="63" spans="1:40" s="130" customFormat="1" ht="13.5" customHeight="1">
      <c r="A63" s="556" t="s">
        <v>1236</v>
      </c>
      <c r="B63" s="519">
        <v>43.5</v>
      </c>
      <c r="C63" s="573">
        <v>180</v>
      </c>
      <c r="D63" s="544">
        <v>16</v>
      </c>
      <c r="E63" s="544">
        <v>18</v>
      </c>
      <c r="F63" s="559">
        <v>9</v>
      </c>
      <c r="G63" s="515">
        <v>55.4</v>
      </c>
      <c r="H63" s="518">
        <v>5.02</v>
      </c>
      <c r="I63" s="518">
        <v>12.73</v>
      </c>
      <c r="J63" s="518">
        <v>7.1</v>
      </c>
      <c r="K63" s="513">
        <v>6.38</v>
      </c>
      <c r="L63" s="517">
        <v>0.705</v>
      </c>
      <c r="M63" s="518">
        <v>16.2</v>
      </c>
      <c r="N63" s="549" t="s">
        <v>1168</v>
      </c>
      <c r="O63" s="519">
        <v>43.5</v>
      </c>
      <c r="P63" s="520">
        <v>1682</v>
      </c>
      <c r="Q63" s="520">
        <v>129.7</v>
      </c>
      <c r="R63" s="513">
        <v>5.51</v>
      </c>
      <c r="S63" s="520">
        <v>2675</v>
      </c>
      <c r="T63" s="513">
        <v>6.95</v>
      </c>
      <c r="U63" s="520">
        <v>689.4</v>
      </c>
      <c r="V63" s="513">
        <v>3.53</v>
      </c>
      <c r="W63" s="525">
        <v>-993</v>
      </c>
      <c r="X63" s="514">
        <v>3</v>
      </c>
      <c r="Y63" s="524">
        <v>4</v>
      </c>
      <c r="Z63" s="540" t="s">
        <v>2648</v>
      </c>
      <c r="AA63" s="541"/>
      <c r="AB63" s="541"/>
      <c r="AC63" s="572"/>
      <c r="AD63" s="549" t="s">
        <v>1236</v>
      </c>
      <c r="AE63" s="519">
        <v>43.5</v>
      </c>
      <c r="AF63" s="520">
        <v>180</v>
      </c>
      <c r="AG63" s="520">
        <v>16</v>
      </c>
      <c r="AH63" s="520">
        <v>18</v>
      </c>
      <c r="AI63" s="520">
        <v>9</v>
      </c>
      <c r="AJ63" s="515">
        <v>55.4</v>
      </c>
      <c r="AK63" s="520" t="s">
        <v>2698</v>
      </c>
      <c r="AL63" s="520">
        <v>61</v>
      </c>
      <c r="AM63" s="520">
        <v>131</v>
      </c>
      <c r="AN63" s="520">
        <v>50.59</v>
      </c>
    </row>
    <row r="64" spans="1:40" s="130" customFormat="1" ht="13.5" customHeight="1">
      <c r="A64" s="556" t="s">
        <v>1237</v>
      </c>
      <c r="B64" s="519">
        <v>46</v>
      </c>
      <c r="C64" s="573">
        <v>180</v>
      </c>
      <c r="D64" s="544">
        <v>17</v>
      </c>
      <c r="E64" s="544">
        <v>18</v>
      </c>
      <c r="F64" s="559">
        <v>9</v>
      </c>
      <c r="G64" s="515">
        <v>58.7</v>
      </c>
      <c r="H64" s="518">
        <v>5.06</v>
      </c>
      <c r="I64" s="518">
        <v>12.73</v>
      </c>
      <c r="J64" s="518">
        <v>7.16</v>
      </c>
      <c r="K64" s="513">
        <v>6.4</v>
      </c>
      <c r="L64" s="517">
        <v>0.705</v>
      </c>
      <c r="M64" s="518">
        <v>15.3</v>
      </c>
      <c r="N64" s="549" t="s">
        <v>1169</v>
      </c>
      <c r="O64" s="519">
        <v>46</v>
      </c>
      <c r="P64" s="520">
        <v>1775</v>
      </c>
      <c r="Q64" s="520">
        <v>137.2</v>
      </c>
      <c r="R64" s="513">
        <v>5.5</v>
      </c>
      <c r="S64" s="520">
        <v>2822</v>
      </c>
      <c r="T64" s="513">
        <v>6.94</v>
      </c>
      <c r="U64" s="520">
        <v>727.8</v>
      </c>
      <c r="V64" s="513">
        <v>3.52</v>
      </c>
      <c r="W64" s="524">
        <v>-1047</v>
      </c>
      <c r="X64" s="514">
        <v>2</v>
      </c>
      <c r="Y64" s="524">
        <v>4</v>
      </c>
      <c r="Z64" s="540" t="s">
        <v>2648</v>
      </c>
      <c r="AA64" s="541"/>
      <c r="AB64" s="541"/>
      <c r="AC64" s="572"/>
      <c r="AD64" s="549" t="s">
        <v>1237</v>
      </c>
      <c r="AE64" s="519">
        <v>46</v>
      </c>
      <c r="AF64" s="520">
        <v>180</v>
      </c>
      <c r="AG64" s="520">
        <v>17</v>
      </c>
      <c r="AH64" s="520">
        <v>18</v>
      </c>
      <c r="AI64" s="520">
        <v>9</v>
      </c>
      <c r="AJ64" s="515">
        <v>58.7</v>
      </c>
      <c r="AK64" s="520" t="s">
        <v>2698</v>
      </c>
      <c r="AL64" s="520">
        <v>62</v>
      </c>
      <c r="AM64" s="520">
        <v>131</v>
      </c>
      <c r="AN64" s="520">
        <v>53.56</v>
      </c>
    </row>
    <row r="65" spans="1:40" s="130" customFormat="1" ht="13.5" customHeight="1">
      <c r="A65" s="556" t="s">
        <v>1238</v>
      </c>
      <c r="B65" s="519">
        <v>48.6</v>
      </c>
      <c r="C65" s="573">
        <v>180</v>
      </c>
      <c r="D65" s="544">
        <v>18</v>
      </c>
      <c r="E65" s="544">
        <v>18</v>
      </c>
      <c r="F65" s="559">
        <v>9</v>
      </c>
      <c r="G65" s="515">
        <v>61.9</v>
      </c>
      <c r="H65" s="518">
        <v>5.1</v>
      </c>
      <c r="I65" s="518">
        <v>12.73</v>
      </c>
      <c r="J65" s="518">
        <v>7.22</v>
      </c>
      <c r="K65" s="513">
        <v>6.41</v>
      </c>
      <c r="L65" s="517">
        <v>0.705</v>
      </c>
      <c r="M65" s="518">
        <v>14.5</v>
      </c>
      <c r="N65" s="549" t="s">
        <v>1170</v>
      </c>
      <c r="O65" s="519">
        <v>48.6</v>
      </c>
      <c r="P65" s="520">
        <v>1866</v>
      </c>
      <c r="Q65" s="520">
        <v>144.7</v>
      </c>
      <c r="R65" s="513">
        <v>5.49</v>
      </c>
      <c r="S65" s="520">
        <v>2965</v>
      </c>
      <c r="T65" s="513">
        <v>6.92</v>
      </c>
      <c r="U65" s="523">
        <v>766</v>
      </c>
      <c r="V65" s="513">
        <v>3.52</v>
      </c>
      <c r="W65" s="524">
        <v>-1100</v>
      </c>
      <c r="X65" s="514">
        <v>1</v>
      </c>
      <c r="Y65" s="524">
        <v>4</v>
      </c>
      <c r="Z65" s="540" t="s">
        <v>2648</v>
      </c>
      <c r="AA65" s="541"/>
      <c r="AB65" s="541"/>
      <c r="AC65" s="572"/>
      <c r="AD65" s="549" t="s">
        <v>1238</v>
      </c>
      <c r="AE65" s="519">
        <v>48.6</v>
      </c>
      <c r="AF65" s="520">
        <v>180</v>
      </c>
      <c r="AG65" s="520">
        <v>18</v>
      </c>
      <c r="AH65" s="520">
        <v>18</v>
      </c>
      <c r="AI65" s="520">
        <v>9</v>
      </c>
      <c r="AJ65" s="515">
        <v>61.9</v>
      </c>
      <c r="AK65" s="520" t="s">
        <v>2698</v>
      </c>
      <c r="AL65" s="520">
        <v>63</v>
      </c>
      <c r="AM65" s="520">
        <v>131</v>
      </c>
      <c r="AN65" s="520">
        <v>56.51</v>
      </c>
    </row>
    <row r="66" spans="1:40" s="130" customFormat="1" ht="13.5" customHeight="1">
      <c r="A66" s="556" t="s">
        <v>1239</v>
      </c>
      <c r="B66" s="519">
        <v>51.1</v>
      </c>
      <c r="C66" s="573">
        <v>180</v>
      </c>
      <c r="D66" s="544">
        <v>19</v>
      </c>
      <c r="E66" s="544">
        <v>18</v>
      </c>
      <c r="F66" s="559">
        <v>9</v>
      </c>
      <c r="G66" s="515">
        <v>65.1</v>
      </c>
      <c r="H66" s="518">
        <v>5.14</v>
      </c>
      <c r="I66" s="518">
        <v>12.73</v>
      </c>
      <c r="J66" s="518">
        <v>7.27</v>
      </c>
      <c r="K66" s="513">
        <v>6.42</v>
      </c>
      <c r="L66" s="517">
        <v>0.705</v>
      </c>
      <c r="M66" s="518">
        <v>13.78</v>
      </c>
      <c r="N66" s="549" t="s">
        <v>1171</v>
      </c>
      <c r="O66" s="519">
        <v>51.1</v>
      </c>
      <c r="P66" s="520">
        <v>1955</v>
      </c>
      <c r="Q66" s="520">
        <v>152.1</v>
      </c>
      <c r="R66" s="513">
        <v>5.48</v>
      </c>
      <c r="S66" s="520">
        <v>3106</v>
      </c>
      <c r="T66" s="513">
        <v>6.91</v>
      </c>
      <c r="U66" s="520">
        <v>803.8</v>
      </c>
      <c r="V66" s="513">
        <v>3.51</v>
      </c>
      <c r="W66" s="524">
        <v>-1151</v>
      </c>
      <c r="X66" s="514">
        <v>1</v>
      </c>
      <c r="Y66" s="524">
        <v>4</v>
      </c>
      <c r="Z66" s="540" t="s">
        <v>2648</v>
      </c>
      <c r="AA66" s="541"/>
      <c r="AB66" s="541"/>
      <c r="AC66" s="572"/>
      <c r="AD66" s="549" t="s">
        <v>1239</v>
      </c>
      <c r="AE66" s="519">
        <v>51.1</v>
      </c>
      <c r="AF66" s="520">
        <v>180</v>
      </c>
      <c r="AG66" s="520">
        <v>19</v>
      </c>
      <c r="AH66" s="520">
        <v>18</v>
      </c>
      <c r="AI66" s="520">
        <v>9</v>
      </c>
      <c r="AJ66" s="515">
        <v>65.1</v>
      </c>
      <c r="AK66" s="520" t="s">
        <v>2698</v>
      </c>
      <c r="AL66" s="520">
        <v>64</v>
      </c>
      <c r="AM66" s="520">
        <v>131</v>
      </c>
      <c r="AN66" s="520">
        <v>59.44</v>
      </c>
    </row>
    <row r="67" spans="1:40" s="130" customFormat="1" ht="13.5" customHeight="1">
      <c r="A67" s="556" t="s">
        <v>1240</v>
      </c>
      <c r="B67" s="519">
        <v>53.7</v>
      </c>
      <c r="C67" s="573">
        <v>180</v>
      </c>
      <c r="D67" s="544">
        <v>20</v>
      </c>
      <c r="E67" s="544">
        <v>18</v>
      </c>
      <c r="F67" s="559">
        <v>9</v>
      </c>
      <c r="G67" s="515">
        <v>68.4</v>
      </c>
      <c r="H67" s="518">
        <v>5.18</v>
      </c>
      <c r="I67" s="518">
        <v>12.73</v>
      </c>
      <c r="J67" s="518">
        <v>7.33</v>
      </c>
      <c r="K67" s="513">
        <v>6.44</v>
      </c>
      <c r="L67" s="517">
        <v>0.705</v>
      </c>
      <c r="M67" s="518">
        <v>13.13</v>
      </c>
      <c r="N67" s="549" t="s">
        <v>1172</v>
      </c>
      <c r="O67" s="519">
        <v>53.7</v>
      </c>
      <c r="P67" s="520">
        <v>2043</v>
      </c>
      <c r="Q67" s="520">
        <v>159.4</v>
      </c>
      <c r="R67" s="513">
        <v>5.47</v>
      </c>
      <c r="S67" s="520">
        <v>3244</v>
      </c>
      <c r="T67" s="513">
        <v>6.89</v>
      </c>
      <c r="U67" s="520">
        <v>841.3</v>
      </c>
      <c r="V67" s="513">
        <v>3.51</v>
      </c>
      <c r="W67" s="524">
        <v>-1202</v>
      </c>
      <c r="X67" s="514">
        <v>1</v>
      </c>
      <c r="Y67" s="524">
        <v>3</v>
      </c>
      <c r="Z67" s="540" t="s">
        <v>2648</v>
      </c>
      <c r="AA67" s="541"/>
      <c r="AB67" s="541"/>
      <c r="AC67" s="572"/>
      <c r="AD67" s="549" t="s">
        <v>1240</v>
      </c>
      <c r="AE67" s="519">
        <v>53.7</v>
      </c>
      <c r="AF67" s="520">
        <v>180</v>
      </c>
      <c r="AG67" s="520">
        <v>20</v>
      </c>
      <c r="AH67" s="520">
        <v>18</v>
      </c>
      <c r="AI67" s="520">
        <v>9</v>
      </c>
      <c r="AJ67" s="515">
        <v>68.4</v>
      </c>
      <c r="AK67" s="520" t="s">
        <v>2698</v>
      </c>
      <c r="AL67" s="520">
        <v>65</v>
      </c>
      <c r="AM67" s="520">
        <v>131</v>
      </c>
      <c r="AN67" s="520">
        <v>62.35</v>
      </c>
    </row>
    <row r="68" spans="1:40" s="130" customFormat="1" ht="13.5" customHeight="1">
      <c r="A68" s="556" t="s">
        <v>1241</v>
      </c>
      <c r="B68" s="519">
        <v>45.6</v>
      </c>
      <c r="C68" s="573">
        <v>200</v>
      </c>
      <c r="D68" s="544">
        <v>15</v>
      </c>
      <c r="E68" s="544">
        <v>18</v>
      </c>
      <c r="F68" s="559">
        <v>9</v>
      </c>
      <c r="G68" s="514">
        <v>58.1</v>
      </c>
      <c r="H68" s="518">
        <v>5.48</v>
      </c>
      <c r="I68" s="518">
        <v>14.14</v>
      </c>
      <c r="J68" s="518">
        <v>7.75</v>
      </c>
      <c r="K68" s="513">
        <v>7.08</v>
      </c>
      <c r="L68" s="517">
        <v>0.785</v>
      </c>
      <c r="M68" s="518">
        <v>17.2</v>
      </c>
      <c r="N68" s="549" t="s">
        <v>1173</v>
      </c>
      <c r="O68" s="519">
        <v>45.6</v>
      </c>
      <c r="P68" s="520">
        <v>2209</v>
      </c>
      <c r="Q68" s="520">
        <v>152.2</v>
      </c>
      <c r="R68" s="513">
        <v>6.17</v>
      </c>
      <c r="S68" s="520">
        <v>3516</v>
      </c>
      <c r="T68" s="513">
        <v>7.78</v>
      </c>
      <c r="U68" s="523">
        <v>903</v>
      </c>
      <c r="V68" s="513">
        <v>3.94</v>
      </c>
      <c r="W68" s="524">
        <v>-1306</v>
      </c>
      <c r="X68" s="514">
        <v>4</v>
      </c>
      <c r="Y68" s="524">
        <v>4</v>
      </c>
      <c r="Z68" s="540" t="s">
        <v>2648</v>
      </c>
      <c r="AA68" s="541"/>
      <c r="AB68" s="541"/>
      <c r="AC68" s="572"/>
      <c r="AD68" s="549" t="s">
        <v>1241</v>
      </c>
      <c r="AE68" s="519">
        <v>45.6</v>
      </c>
      <c r="AF68" s="520">
        <v>200</v>
      </c>
      <c r="AG68" s="520">
        <v>15</v>
      </c>
      <c r="AH68" s="520">
        <v>18</v>
      </c>
      <c r="AI68" s="520">
        <v>9</v>
      </c>
      <c r="AJ68" s="514">
        <v>58.1</v>
      </c>
      <c r="AK68" s="520" t="s">
        <v>2698</v>
      </c>
      <c r="AL68" s="520">
        <v>59</v>
      </c>
      <c r="AM68" s="520">
        <v>151</v>
      </c>
      <c r="AN68" s="520">
        <v>53.6</v>
      </c>
    </row>
    <row r="69" spans="1:40" s="130" customFormat="1" ht="13.5" customHeight="1">
      <c r="A69" s="556" t="s">
        <v>1242</v>
      </c>
      <c r="B69" s="519">
        <v>48.5</v>
      </c>
      <c r="C69" s="573">
        <v>200</v>
      </c>
      <c r="D69" s="544">
        <v>16</v>
      </c>
      <c r="E69" s="544">
        <v>18</v>
      </c>
      <c r="F69" s="559">
        <v>9</v>
      </c>
      <c r="G69" s="515">
        <v>61.8</v>
      </c>
      <c r="H69" s="518">
        <v>5.52</v>
      </c>
      <c r="I69" s="518">
        <v>14.14</v>
      </c>
      <c r="J69" s="518">
        <v>7.81</v>
      </c>
      <c r="K69" s="513">
        <v>7.09</v>
      </c>
      <c r="L69" s="517">
        <v>0.785</v>
      </c>
      <c r="M69" s="518">
        <v>16.18</v>
      </c>
      <c r="N69" s="549" t="s">
        <v>1174</v>
      </c>
      <c r="O69" s="519">
        <v>48.5</v>
      </c>
      <c r="P69" s="520">
        <v>2341</v>
      </c>
      <c r="Q69" s="520">
        <v>161.7</v>
      </c>
      <c r="R69" s="513">
        <v>6.16</v>
      </c>
      <c r="S69" s="520">
        <v>3726</v>
      </c>
      <c r="T69" s="513">
        <v>7.77</v>
      </c>
      <c r="U69" s="523">
        <v>957</v>
      </c>
      <c r="V69" s="513">
        <v>3.94</v>
      </c>
      <c r="W69" s="524">
        <v>-1384</v>
      </c>
      <c r="X69" s="514">
        <v>4</v>
      </c>
      <c r="Y69" s="524">
        <v>4</v>
      </c>
      <c r="Z69" s="540" t="s">
        <v>2648</v>
      </c>
      <c r="AA69" s="541"/>
      <c r="AB69" s="541"/>
      <c r="AC69" s="572"/>
      <c r="AD69" s="549" t="s">
        <v>1242</v>
      </c>
      <c r="AE69" s="519">
        <v>48.5</v>
      </c>
      <c r="AF69" s="520">
        <v>200</v>
      </c>
      <c r="AG69" s="520">
        <v>16</v>
      </c>
      <c r="AH69" s="520">
        <v>18</v>
      </c>
      <c r="AI69" s="520">
        <v>9</v>
      </c>
      <c r="AJ69" s="515">
        <v>61.8</v>
      </c>
      <c r="AK69" s="520" t="s">
        <v>2698</v>
      </c>
      <c r="AL69" s="520">
        <v>61</v>
      </c>
      <c r="AM69" s="520">
        <v>151</v>
      </c>
      <c r="AN69" s="520">
        <v>56.99</v>
      </c>
    </row>
    <row r="70" spans="1:40" s="130" customFormat="1" ht="13.5" customHeight="1">
      <c r="A70" s="556" t="s">
        <v>1243</v>
      </c>
      <c r="B70" s="519">
        <v>51.4</v>
      </c>
      <c r="C70" s="573">
        <v>200</v>
      </c>
      <c r="D70" s="544">
        <v>17</v>
      </c>
      <c r="E70" s="544">
        <v>18</v>
      </c>
      <c r="F70" s="559">
        <v>9</v>
      </c>
      <c r="G70" s="515">
        <v>65.5</v>
      </c>
      <c r="H70" s="518">
        <v>5.56</v>
      </c>
      <c r="I70" s="518">
        <v>14.14</v>
      </c>
      <c r="J70" s="518">
        <v>7.87</v>
      </c>
      <c r="K70" s="513">
        <v>7.1</v>
      </c>
      <c r="L70" s="517">
        <v>0.785</v>
      </c>
      <c r="M70" s="518">
        <v>15.27</v>
      </c>
      <c r="N70" s="549" t="s">
        <v>1175</v>
      </c>
      <c r="O70" s="519">
        <v>51.4</v>
      </c>
      <c r="P70" s="520">
        <v>2472</v>
      </c>
      <c r="Q70" s="520">
        <v>171.2</v>
      </c>
      <c r="R70" s="513">
        <v>6.14</v>
      </c>
      <c r="S70" s="520">
        <v>3932</v>
      </c>
      <c r="T70" s="513">
        <v>7.75</v>
      </c>
      <c r="U70" s="520">
        <v>1011</v>
      </c>
      <c r="V70" s="513">
        <v>3.93</v>
      </c>
      <c r="W70" s="524">
        <v>-1461</v>
      </c>
      <c r="X70" s="514">
        <v>4</v>
      </c>
      <c r="Y70" s="524">
        <v>4</v>
      </c>
      <c r="Z70" s="540" t="s">
        <v>2648</v>
      </c>
      <c r="AA70" s="541"/>
      <c r="AB70" s="541"/>
      <c r="AC70" s="572"/>
      <c r="AD70" s="549" t="s">
        <v>1243</v>
      </c>
      <c r="AE70" s="519">
        <v>51.4</v>
      </c>
      <c r="AF70" s="520">
        <v>200</v>
      </c>
      <c r="AG70" s="520">
        <v>17</v>
      </c>
      <c r="AH70" s="520">
        <v>18</v>
      </c>
      <c r="AI70" s="520">
        <v>9</v>
      </c>
      <c r="AJ70" s="515">
        <v>65.5</v>
      </c>
      <c r="AK70" s="520" t="s">
        <v>2698</v>
      </c>
      <c r="AL70" s="520">
        <v>62</v>
      </c>
      <c r="AM70" s="520">
        <v>151</v>
      </c>
      <c r="AN70" s="520">
        <v>60.36</v>
      </c>
    </row>
    <row r="71" spans="1:40" s="130" customFormat="1" ht="13.5" customHeight="1">
      <c r="A71" s="556" t="s">
        <v>1244</v>
      </c>
      <c r="B71" s="519">
        <v>54.3</v>
      </c>
      <c r="C71" s="573">
        <v>200</v>
      </c>
      <c r="D71" s="544">
        <v>18</v>
      </c>
      <c r="E71" s="544">
        <v>18</v>
      </c>
      <c r="F71" s="559">
        <v>9</v>
      </c>
      <c r="G71" s="515">
        <v>69.1</v>
      </c>
      <c r="H71" s="518">
        <v>5.6</v>
      </c>
      <c r="I71" s="518">
        <v>14.14</v>
      </c>
      <c r="J71" s="518">
        <v>7.93</v>
      </c>
      <c r="K71" s="513">
        <v>7.12</v>
      </c>
      <c r="L71" s="517">
        <v>0.785</v>
      </c>
      <c r="M71" s="518">
        <v>14.46</v>
      </c>
      <c r="N71" s="549" t="s">
        <v>1176</v>
      </c>
      <c r="O71" s="519">
        <v>54.3</v>
      </c>
      <c r="P71" s="520">
        <v>2600</v>
      </c>
      <c r="Q71" s="520">
        <v>180.6</v>
      </c>
      <c r="R71" s="513">
        <v>6.13</v>
      </c>
      <c r="S71" s="520">
        <v>4135</v>
      </c>
      <c r="T71" s="513">
        <v>7.74</v>
      </c>
      <c r="U71" s="520">
        <v>1064</v>
      </c>
      <c r="V71" s="513">
        <v>3.92</v>
      </c>
      <c r="W71" s="524">
        <v>-1536</v>
      </c>
      <c r="X71" s="514">
        <v>3</v>
      </c>
      <c r="Y71" s="524">
        <v>4</v>
      </c>
      <c r="Z71" s="540" t="s">
        <v>2648</v>
      </c>
      <c r="AA71" s="541"/>
      <c r="AB71" s="541"/>
      <c r="AC71" s="572"/>
      <c r="AD71" s="549" t="s">
        <v>1244</v>
      </c>
      <c r="AE71" s="519">
        <v>54.3</v>
      </c>
      <c r="AF71" s="520">
        <v>200</v>
      </c>
      <c r="AG71" s="520">
        <v>18</v>
      </c>
      <c r="AH71" s="520">
        <v>18</v>
      </c>
      <c r="AI71" s="520">
        <v>9</v>
      </c>
      <c r="AJ71" s="515">
        <v>69.1</v>
      </c>
      <c r="AK71" s="520" t="s">
        <v>2698</v>
      </c>
      <c r="AL71" s="520">
        <v>63</v>
      </c>
      <c r="AM71" s="520">
        <v>151</v>
      </c>
      <c r="AN71" s="520">
        <v>63.71</v>
      </c>
    </row>
    <row r="72" spans="1:40" s="130" customFormat="1" ht="13.5" customHeight="1">
      <c r="A72" s="556" t="s">
        <v>1245</v>
      </c>
      <c r="B72" s="519">
        <v>57.1</v>
      </c>
      <c r="C72" s="573">
        <v>200</v>
      </c>
      <c r="D72" s="544">
        <v>19</v>
      </c>
      <c r="E72" s="544">
        <v>18</v>
      </c>
      <c r="F72" s="559">
        <v>9</v>
      </c>
      <c r="G72" s="515">
        <v>72.7</v>
      </c>
      <c r="H72" s="518">
        <v>5.64</v>
      </c>
      <c r="I72" s="518">
        <v>14.14</v>
      </c>
      <c r="J72" s="518">
        <v>7.98</v>
      </c>
      <c r="K72" s="513">
        <v>7.13</v>
      </c>
      <c r="L72" s="517">
        <v>0.785</v>
      </c>
      <c r="M72" s="518">
        <v>13.74</v>
      </c>
      <c r="N72" s="549" t="s">
        <v>2290</v>
      </c>
      <c r="O72" s="519">
        <v>57.1</v>
      </c>
      <c r="P72" s="520">
        <v>2726</v>
      </c>
      <c r="Q72" s="520">
        <v>189.9</v>
      </c>
      <c r="R72" s="513">
        <v>6.12</v>
      </c>
      <c r="S72" s="520">
        <v>4335</v>
      </c>
      <c r="T72" s="513">
        <v>7.72</v>
      </c>
      <c r="U72" s="520">
        <v>1117</v>
      </c>
      <c r="V72" s="513">
        <v>3.92</v>
      </c>
      <c r="W72" s="524">
        <v>-1609</v>
      </c>
      <c r="X72" s="514">
        <v>2</v>
      </c>
      <c r="Y72" s="524">
        <v>4</v>
      </c>
      <c r="Z72" s="540" t="s">
        <v>2648</v>
      </c>
      <c r="AA72" s="541"/>
      <c r="AB72" s="541"/>
      <c r="AC72" s="572"/>
      <c r="AD72" s="549" t="s">
        <v>1245</v>
      </c>
      <c r="AE72" s="519">
        <v>57.1</v>
      </c>
      <c r="AF72" s="520">
        <v>200</v>
      </c>
      <c r="AG72" s="520">
        <v>19</v>
      </c>
      <c r="AH72" s="520">
        <v>18</v>
      </c>
      <c r="AI72" s="520">
        <v>9</v>
      </c>
      <c r="AJ72" s="515">
        <v>72.7</v>
      </c>
      <c r="AK72" s="520" t="s">
        <v>2698</v>
      </c>
      <c r="AL72" s="520">
        <v>64</v>
      </c>
      <c r="AM72" s="520">
        <v>151</v>
      </c>
      <c r="AN72" s="520">
        <v>67.04</v>
      </c>
    </row>
    <row r="73" spans="1:40" s="130" customFormat="1" ht="13.5" customHeight="1">
      <c r="A73" s="556" t="s">
        <v>1246</v>
      </c>
      <c r="B73" s="519">
        <v>59.9</v>
      </c>
      <c r="C73" s="573">
        <v>200</v>
      </c>
      <c r="D73" s="544">
        <v>20</v>
      </c>
      <c r="E73" s="544">
        <v>18</v>
      </c>
      <c r="F73" s="559">
        <v>9</v>
      </c>
      <c r="G73" s="515">
        <v>76.3</v>
      </c>
      <c r="H73" s="518">
        <v>5.68</v>
      </c>
      <c r="I73" s="518">
        <v>14.14</v>
      </c>
      <c r="J73" s="518">
        <v>8.04</v>
      </c>
      <c r="K73" s="513">
        <v>7.15</v>
      </c>
      <c r="L73" s="517">
        <v>0.785</v>
      </c>
      <c r="M73" s="518">
        <v>13.09</v>
      </c>
      <c r="N73" s="549" t="s">
        <v>2291</v>
      </c>
      <c r="O73" s="519">
        <v>59.9</v>
      </c>
      <c r="P73" s="520">
        <v>2851</v>
      </c>
      <c r="Q73" s="520">
        <v>199.1</v>
      </c>
      <c r="R73" s="513">
        <v>6.11</v>
      </c>
      <c r="S73" s="520">
        <v>4532</v>
      </c>
      <c r="T73" s="513">
        <v>7.7</v>
      </c>
      <c r="U73" s="520">
        <v>1169</v>
      </c>
      <c r="V73" s="513">
        <v>3.91</v>
      </c>
      <c r="W73" s="524">
        <v>-1681</v>
      </c>
      <c r="X73" s="514">
        <v>1</v>
      </c>
      <c r="Y73" s="524">
        <v>4</v>
      </c>
      <c r="Z73" s="540" t="s">
        <v>2648</v>
      </c>
      <c r="AA73" s="541"/>
      <c r="AB73" s="541"/>
      <c r="AC73" s="572"/>
      <c r="AD73" s="549" t="s">
        <v>1246</v>
      </c>
      <c r="AE73" s="519">
        <v>59.9</v>
      </c>
      <c r="AF73" s="520">
        <v>200</v>
      </c>
      <c r="AG73" s="520">
        <v>20</v>
      </c>
      <c r="AH73" s="520">
        <v>18</v>
      </c>
      <c r="AI73" s="520">
        <v>9</v>
      </c>
      <c r="AJ73" s="515">
        <v>76.3</v>
      </c>
      <c r="AK73" s="520" t="s">
        <v>2698</v>
      </c>
      <c r="AL73" s="520">
        <v>65</v>
      </c>
      <c r="AM73" s="520">
        <v>151</v>
      </c>
      <c r="AN73" s="520">
        <v>70.35</v>
      </c>
    </row>
    <row r="74" spans="1:40" s="130" customFormat="1" ht="13.5" customHeight="1">
      <c r="A74" s="556" t="s">
        <v>1247</v>
      </c>
      <c r="B74" s="519">
        <v>62.8</v>
      </c>
      <c r="C74" s="573">
        <v>200</v>
      </c>
      <c r="D74" s="544">
        <v>21</v>
      </c>
      <c r="E74" s="544">
        <v>18</v>
      </c>
      <c r="F74" s="559">
        <v>9</v>
      </c>
      <c r="G74" s="515">
        <v>79.9</v>
      </c>
      <c r="H74" s="518">
        <v>5.72</v>
      </c>
      <c r="I74" s="518">
        <v>14.14</v>
      </c>
      <c r="J74" s="518">
        <v>8.09</v>
      </c>
      <c r="K74" s="513">
        <v>7.16</v>
      </c>
      <c r="L74" s="517">
        <v>0.785</v>
      </c>
      <c r="M74" s="518">
        <v>12.5</v>
      </c>
      <c r="N74" s="549" t="s">
        <v>889</v>
      </c>
      <c r="O74" s="519">
        <v>62.8</v>
      </c>
      <c r="P74" s="520">
        <v>2973</v>
      </c>
      <c r="Q74" s="520">
        <v>208.2</v>
      </c>
      <c r="R74" s="513">
        <v>6.1</v>
      </c>
      <c r="S74" s="520">
        <v>4725</v>
      </c>
      <c r="T74" s="513">
        <v>7.69</v>
      </c>
      <c r="U74" s="520">
        <v>1221</v>
      </c>
      <c r="V74" s="513">
        <v>3.91</v>
      </c>
      <c r="W74" s="524">
        <v>-1752</v>
      </c>
      <c r="X74" s="514">
        <v>1</v>
      </c>
      <c r="Y74" s="524">
        <v>4</v>
      </c>
      <c r="Z74" s="540" t="s">
        <v>2648</v>
      </c>
      <c r="AA74" s="541"/>
      <c r="AB74" s="541"/>
      <c r="AC74" s="572"/>
      <c r="AD74" s="549" t="s">
        <v>1247</v>
      </c>
      <c r="AE74" s="519">
        <v>62.8</v>
      </c>
      <c r="AF74" s="520">
        <v>200</v>
      </c>
      <c r="AG74" s="520">
        <v>21</v>
      </c>
      <c r="AH74" s="520">
        <v>18</v>
      </c>
      <c r="AI74" s="520">
        <v>9</v>
      </c>
      <c r="AJ74" s="515">
        <v>79.9</v>
      </c>
      <c r="AK74" s="520" t="s">
        <v>2698</v>
      </c>
      <c r="AL74" s="520">
        <v>66</v>
      </c>
      <c r="AM74" s="520">
        <v>151</v>
      </c>
      <c r="AN74" s="520">
        <v>73.64</v>
      </c>
    </row>
    <row r="75" spans="1:40" s="130" customFormat="1" ht="13.5" customHeight="1">
      <c r="A75" s="556" t="s">
        <v>1248</v>
      </c>
      <c r="B75" s="519">
        <v>65.6</v>
      </c>
      <c r="C75" s="573">
        <v>200</v>
      </c>
      <c r="D75" s="544">
        <v>22</v>
      </c>
      <c r="E75" s="544">
        <v>18</v>
      </c>
      <c r="F75" s="559">
        <v>9</v>
      </c>
      <c r="G75" s="515">
        <v>83.5</v>
      </c>
      <c r="H75" s="518">
        <v>5.76</v>
      </c>
      <c r="I75" s="518">
        <v>14.14</v>
      </c>
      <c r="J75" s="518">
        <v>8.15</v>
      </c>
      <c r="K75" s="513">
        <v>7.18</v>
      </c>
      <c r="L75" s="517">
        <v>0.785</v>
      </c>
      <c r="M75" s="518">
        <v>11.97</v>
      </c>
      <c r="N75" s="549" t="s">
        <v>890</v>
      </c>
      <c r="O75" s="519">
        <v>65.6</v>
      </c>
      <c r="P75" s="520">
        <v>3094</v>
      </c>
      <c r="Q75" s="520">
        <v>217.3</v>
      </c>
      <c r="R75" s="513">
        <v>6.09</v>
      </c>
      <c r="S75" s="520">
        <v>4915</v>
      </c>
      <c r="T75" s="513">
        <v>7.67</v>
      </c>
      <c r="U75" s="520">
        <v>1273</v>
      </c>
      <c r="V75" s="513">
        <v>3.9</v>
      </c>
      <c r="W75" s="524">
        <v>-1821</v>
      </c>
      <c r="X75" s="514">
        <v>1</v>
      </c>
      <c r="Y75" s="524">
        <v>3</v>
      </c>
      <c r="Z75" s="540" t="s">
        <v>2648</v>
      </c>
      <c r="AA75" s="541"/>
      <c r="AB75" s="541"/>
      <c r="AC75" s="572"/>
      <c r="AD75" s="549" t="s">
        <v>1248</v>
      </c>
      <c r="AE75" s="519">
        <v>65.6</v>
      </c>
      <c r="AF75" s="520">
        <v>200</v>
      </c>
      <c r="AG75" s="520">
        <v>22</v>
      </c>
      <c r="AH75" s="520">
        <v>18</v>
      </c>
      <c r="AI75" s="520">
        <v>9</v>
      </c>
      <c r="AJ75" s="515">
        <v>83.5</v>
      </c>
      <c r="AK75" s="520" t="s">
        <v>2698</v>
      </c>
      <c r="AL75" s="520">
        <v>67</v>
      </c>
      <c r="AM75" s="520">
        <v>151</v>
      </c>
      <c r="AN75" s="520">
        <v>76.91</v>
      </c>
    </row>
    <row r="76" spans="1:40" s="130" customFormat="1" ht="13.5" customHeight="1">
      <c r="A76" s="556" t="s">
        <v>1249</v>
      </c>
      <c r="B76" s="519">
        <v>68.3</v>
      </c>
      <c r="C76" s="573">
        <v>200</v>
      </c>
      <c r="D76" s="544">
        <v>23</v>
      </c>
      <c r="E76" s="544">
        <v>18</v>
      </c>
      <c r="F76" s="559">
        <v>9</v>
      </c>
      <c r="G76" s="515">
        <v>87.1</v>
      </c>
      <c r="H76" s="518">
        <v>5.8</v>
      </c>
      <c r="I76" s="518">
        <v>14.14</v>
      </c>
      <c r="J76" s="518">
        <v>8.2</v>
      </c>
      <c r="K76" s="513">
        <v>7.19</v>
      </c>
      <c r="L76" s="517">
        <v>0.785</v>
      </c>
      <c r="M76" s="518">
        <v>11.48</v>
      </c>
      <c r="N76" s="549" t="s">
        <v>891</v>
      </c>
      <c r="O76" s="519">
        <v>68.3</v>
      </c>
      <c r="P76" s="520">
        <v>3213</v>
      </c>
      <c r="Q76" s="520">
        <v>226.3</v>
      </c>
      <c r="R76" s="513">
        <v>6.08</v>
      </c>
      <c r="S76" s="520">
        <v>5102</v>
      </c>
      <c r="T76" s="513">
        <v>7.66</v>
      </c>
      <c r="U76" s="520">
        <v>1324</v>
      </c>
      <c r="V76" s="513">
        <v>3.9</v>
      </c>
      <c r="W76" s="524">
        <v>-1889</v>
      </c>
      <c r="X76" s="514">
        <v>1</v>
      </c>
      <c r="Y76" s="524">
        <v>2</v>
      </c>
      <c r="Z76" s="540" t="s">
        <v>2648</v>
      </c>
      <c r="AA76" s="541"/>
      <c r="AB76" s="541"/>
      <c r="AC76" s="572"/>
      <c r="AD76" s="549" t="s">
        <v>1249</v>
      </c>
      <c r="AE76" s="519">
        <v>68.3</v>
      </c>
      <c r="AF76" s="520">
        <v>200</v>
      </c>
      <c r="AG76" s="520">
        <v>23</v>
      </c>
      <c r="AH76" s="520">
        <v>18</v>
      </c>
      <c r="AI76" s="520">
        <v>9</v>
      </c>
      <c r="AJ76" s="515">
        <v>87.1</v>
      </c>
      <c r="AK76" s="520" t="s">
        <v>2698</v>
      </c>
      <c r="AL76" s="520">
        <v>68</v>
      </c>
      <c r="AM76" s="520">
        <v>151</v>
      </c>
      <c r="AN76" s="520">
        <v>80.16</v>
      </c>
    </row>
    <row r="77" spans="1:40" s="130" customFormat="1" ht="13.5" customHeight="1">
      <c r="A77" s="556" t="s">
        <v>1250</v>
      </c>
      <c r="B77" s="519">
        <v>71.1</v>
      </c>
      <c r="C77" s="573">
        <v>200</v>
      </c>
      <c r="D77" s="544">
        <v>24</v>
      </c>
      <c r="E77" s="544">
        <v>18</v>
      </c>
      <c r="F77" s="559">
        <v>9</v>
      </c>
      <c r="G77" s="516">
        <v>91</v>
      </c>
      <c r="H77" s="518">
        <v>5.84</v>
      </c>
      <c r="I77" s="518">
        <v>14.14</v>
      </c>
      <c r="J77" s="518">
        <v>8.26</v>
      </c>
      <c r="K77" s="513">
        <v>7.21</v>
      </c>
      <c r="L77" s="517">
        <v>0.785</v>
      </c>
      <c r="M77" s="518">
        <v>11.03</v>
      </c>
      <c r="N77" s="549" t="s">
        <v>892</v>
      </c>
      <c r="O77" s="519">
        <v>71.1</v>
      </c>
      <c r="P77" s="520">
        <v>3331</v>
      </c>
      <c r="Q77" s="520">
        <v>235.2</v>
      </c>
      <c r="R77" s="513">
        <v>6.06</v>
      </c>
      <c r="S77" s="520">
        <v>5286</v>
      </c>
      <c r="T77" s="513">
        <v>7.64</v>
      </c>
      <c r="U77" s="520">
        <v>1375</v>
      </c>
      <c r="V77" s="513">
        <v>3.9</v>
      </c>
      <c r="W77" s="524">
        <v>-1955</v>
      </c>
      <c r="X77" s="514">
        <v>1</v>
      </c>
      <c r="Y77" s="524">
        <v>2</v>
      </c>
      <c r="Z77" s="540" t="s">
        <v>2648</v>
      </c>
      <c r="AA77" s="541"/>
      <c r="AB77" s="541"/>
      <c r="AC77" s="572"/>
      <c r="AD77" s="549" t="s">
        <v>1250</v>
      </c>
      <c r="AE77" s="519">
        <v>71.1</v>
      </c>
      <c r="AF77" s="520">
        <v>200</v>
      </c>
      <c r="AG77" s="520">
        <v>24</v>
      </c>
      <c r="AH77" s="520">
        <v>18</v>
      </c>
      <c r="AI77" s="520">
        <v>9</v>
      </c>
      <c r="AJ77" s="516">
        <v>91</v>
      </c>
      <c r="AK77" s="520" t="s">
        <v>2698</v>
      </c>
      <c r="AL77" s="520">
        <v>69</v>
      </c>
      <c r="AM77" s="520">
        <v>151</v>
      </c>
      <c r="AN77" s="520">
        <v>83.39</v>
      </c>
    </row>
    <row r="78" spans="1:40" s="130" customFormat="1" ht="13.5" customHeight="1">
      <c r="A78" s="556" t="s">
        <v>1251</v>
      </c>
      <c r="B78" s="519">
        <v>73.9</v>
      </c>
      <c r="C78" s="573">
        <v>200</v>
      </c>
      <c r="D78" s="544">
        <v>25</v>
      </c>
      <c r="E78" s="544">
        <v>18</v>
      </c>
      <c r="F78" s="559">
        <v>9</v>
      </c>
      <c r="G78" s="514">
        <v>94.1</v>
      </c>
      <c r="H78" s="518">
        <v>5.88</v>
      </c>
      <c r="I78" s="518">
        <v>14.14</v>
      </c>
      <c r="J78" s="518">
        <v>8.31</v>
      </c>
      <c r="K78" s="513">
        <v>7.23</v>
      </c>
      <c r="L78" s="517">
        <v>0.785</v>
      </c>
      <c r="M78" s="518">
        <v>10.62</v>
      </c>
      <c r="N78" s="549" t="s">
        <v>893</v>
      </c>
      <c r="O78" s="519">
        <v>73.9</v>
      </c>
      <c r="P78" s="520">
        <v>3446</v>
      </c>
      <c r="Q78" s="523">
        <v>244</v>
      </c>
      <c r="R78" s="513">
        <v>6.05</v>
      </c>
      <c r="S78" s="520">
        <v>5467</v>
      </c>
      <c r="T78" s="513">
        <v>7.62</v>
      </c>
      <c r="U78" s="520">
        <v>1426</v>
      </c>
      <c r="V78" s="513">
        <v>3.89</v>
      </c>
      <c r="W78" s="524">
        <v>-2020</v>
      </c>
      <c r="X78" s="514">
        <v>1</v>
      </c>
      <c r="Y78" s="524">
        <v>1</v>
      </c>
      <c r="Z78" s="540" t="s">
        <v>2648</v>
      </c>
      <c r="AA78" s="541"/>
      <c r="AB78" s="541"/>
      <c r="AC78" s="572"/>
      <c r="AD78" s="549" t="s">
        <v>1251</v>
      </c>
      <c r="AE78" s="519">
        <v>73.9</v>
      </c>
      <c r="AF78" s="520">
        <v>200</v>
      </c>
      <c r="AG78" s="520">
        <v>25</v>
      </c>
      <c r="AH78" s="520">
        <v>18</v>
      </c>
      <c r="AI78" s="520">
        <v>9</v>
      </c>
      <c r="AJ78" s="514">
        <v>94.1</v>
      </c>
      <c r="AK78" s="520" t="s">
        <v>2698</v>
      </c>
      <c r="AL78" s="520">
        <v>70</v>
      </c>
      <c r="AM78" s="520">
        <v>151</v>
      </c>
      <c r="AN78" s="520">
        <v>86.6</v>
      </c>
    </row>
    <row r="79" spans="1:40" s="130" customFormat="1" ht="13.5" customHeight="1">
      <c r="A79" s="556" t="s">
        <v>1252</v>
      </c>
      <c r="B79" s="519">
        <v>76.6</v>
      </c>
      <c r="C79" s="573">
        <v>200</v>
      </c>
      <c r="D79" s="544">
        <v>26</v>
      </c>
      <c r="E79" s="544">
        <v>18</v>
      </c>
      <c r="F79" s="559">
        <v>9</v>
      </c>
      <c r="G79" s="515">
        <v>97.6</v>
      </c>
      <c r="H79" s="518">
        <v>5.91</v>
      </c>
      <c r="I79" s="518">
        <v>14.14</v>
      </c>
      <c r="J79" s="518">
        <v>8.36</v>
      </c>
      <c r="K79" s="513">
        <v>7.25</v>
      </c>
      <c r="L79" s="517">
        <v>0.785</v>
      </c>
      <c r="M79" s="518">
        <v>10.24</v>
      </c>
      <c r="N79" s="549" t="s">
        <v>894</v>
      </c>
      <c r="O79" s="519">
        <v>76.6</v>
      </c>
      <c r="P79" s="520">
        <v>3560</v>
      </c>
      <c r="Q79" s="520">
        <v>252.7</v>
      </c>
      <c r="R79" s="513">
        <v>6.04</v>
      </c>
      <c r="S79" s="520">
        <v>5645</v>
      </c>
      <c r="T79" s="513">
        <v>7.61</v>
      </c>
      <c r="U79" s="520">
        <v>1476</v>
      </c>
      <c r="V79" s="513">
        <v>3.89</v>
      </c>
      <c r="W79" s="524">
        <v>-2084</v>
      </c>
      <c r="X79" s="514">
        <v>1</v>
      </c>
      <c r="Y79" s="524">
        <v>1</v>
      </c>
      <c r="Z79" s="540" t="s">
        <v>2648</v>
      </c>
      <c r="AA79" s="541"/>
      <c r="AB79" s="541"/>
      <c r="AC79" s="572"/>
      <c r="AD79" s="549" t="s">
        <v>1252</v>
      </c>
      <c r="AE79" s="519">
        <v>76.6</v>
      </c>
      <c r="AF79" s="520">
        <v>200</v>
      </c>
      <c r="AG79" s="520">
        <v>26</v>
      </c>
      <c r="AH79" s="520">
        <v>18</v>
      </c>
      <c r="AI79" s="520">
        <v>9</v>
      </c>
      <c r="AJ79" s="515">
        <v>97.6</v>
      </c>
      <c r="AK79" s="520" t="s">
        <v>2698</v>
      </c>
      <c r="AL79" s="520">
        <v>71</v>
      </c>
      <c r="AM79" s="520">
        <v>151</v>
      </c>
      <c r="AN79" s="520">
        <v>89.79</v>
      </c>
    </row>
    <row r="80" spans="1:40" s="130" customFormat="1" ht="13.5" customHeight="1">
      <c r="A80" s="556" t="s">
        <v>1253</v>
      </c>
      <c r="B80" s="519">
        <v>75.6</v>
      </c>
      <c r="C80" s="573">
        <v>250</v>
      </c>
      <c r="D80" s="544">
        <v>20</v>
      </c>
      <c r="E80" s="544">
        <v>18</v>
      </c>
      <c r="F80" s="559">
        <v>9</v>
      </c>
      <c r="G80" s="515">
        <v>96.4</v>
      </c>
      <c r="H80" s="518">
        <v>6.93</v>
      </c>
      <c r="I80" s="518">
        <v>17.68</v>
      </c>
      <c r="J80" s="518">
        <v>9.81</v>
      </c>
      <c r="K80" s="513">
        <v>8.91</v>
      </c>
      <c r="L80" s="517">
        <v>0.985</v>
      </c>
      <c r="M80" s="518">
        <v>13.02</v>
      </c>
      <c r="N80" s="549" t="s">
        <v>895</v>
      </c>
      <c r="O80" s="519">
        <v>75.6</v>
      </c>
      <c r="P80" s="520">
        <v>5743</v>
      </c>
      <c r="Q80" s="520">
        <v>317.9</v>
      </c>
      <c r="R80" s="513">
        <v>7.72</v>
      </c>
      <c r="S80" s="520">
        <v>9144</v>
      </c>
      <c r="T80" s="513">
        <v>9.74</v>
      </c>
      <c r="U80" s="520">
        <v>2341</v>
      </c>
      <c r="V80" s="513">
        <v>4.93</v>
      </c>
      <c r="W80" s="524">
        <v>-3401</v>
      </c>
      <c r="X80" s="514">
        <v>4</v>
      </c>
      <c r="Y80" s="524">
        <v>4</v>
      </c>
      <c r="Z80" s="540" t="s">
        <v>2648</v>
      </c>
      <c r="AA80" s="541"/>
      <c r="AB80" s="541"/>
      <c r="AC80" s="572"/>
      <c r="AD80" s="549" t="s">
        <v>1253</v>
      </c>
      <c r="AE80" s="519">
        <v>75.6</v>
      </c>
      <c r="AF80" s="520">
        <v>250</v>
      </c>
      <c r="AG80" s="520">
        <v>20</v>
      </c>
      <c r="AH80" s="520">
        <v>18</v>
      </c>
      <c r="AI80" s="520">
        <v>9</v>
      </c>
      <c r="AJ80" s="515">
        <v>96.4</v>
      </c>
      <c r="AK80" s="520" t="s">
        <v>2698</v>
      </c>
      <c r="AL80" s="520">
        <v>40</v>
      </c>
      <c r="AM80" s="520">
        <v>240</v>
      </c>
      <c r="AN80" s="520">
        <v>96.35</v>
      </c>
    </row>
    <row r="81" spans="1:40" s="130" customFormat="1" ht="13.5" customHeight="1">
      <c r="A81" s="556" t="s">
        <v>1254</v>
      </c>
      <c r="B81" s="519">
        <v>79.2</v>
      </c>
      <c r="C81" s="573">
        <v>250</v>
      </c>
      <c r="D81" s="544">
        <v>21</v>
      </c>
      <c r="E81" s="544">
        <v>18</v>
      </c>
      <c r="F81" s="559">
        <v>9</v>
      </c>
      <c r="G81" s="516">
        <v>101</v>
      </c>
      <c r="H81" s="518">
        <v>6.97</v>
      </c>
      <c r="I81" s="518">
        <v>17.68</v>
      </c>
      <c r="J81" s="518">
        <v>9.86</v>
      </c>
      <c r="K81" s="513">
        <v>8.93</v>
      </c>
      <c r="L81" s="517">
        <v>0.985</v>
      </c>
      <c r="M81" s="518">
        <v>12.43</v>
      </c>
      <c r="N81" s="549" t="s">
        <v>896</v>
      </c>
      <c r="O81" s="519">
        <v>79.2</v>
      </c>
      <c r="P81" s="520">
        <v>5997</v>
      </c>
      <c r="Q81" s="520">
        <v>332.7</v>
      </c>
      <c r="R81" s="513">
        <v>7.71</v>
      </c>
      <c r="S81" s="520">
        <v>9548</v>
      </c>
      <c r="T81" s="513">
        <v>9.73</v>
      </c>
      <c r="U81" s="520">
        <v>2447</v>
      </c>
      <c r="V81" s="513">
        <v>4.92</v>
      </c>
      <c r="W81" s="524">
        <v>-3550</v>
      </c>
      <c r="X81" s="514">
        <v>4</v>
      </c>
      <c r="Y81" s="524">
        <v>4</v>
      </c>
      <c r="Z81" s="540" t="s">
        <v>2648</v>
      </c>
      <c r="AA81" s="541"/>
      <c r="AB81" s="541"/>
      <c r="AC81" s="572"/>
      <c r="AD81" s="549" t="s">
        <v>1254</v>
      </c>
      <c r="AE81" s="519">
        <v>79.2</v>
      </c>
      <c r="AF81" s="520">
        <v>250</v>
      </c>
      <c r="AG81" s="520">
        <v>21</v>
      </c>
      <c r="AH81" s="520">
        <v>18</v>
      </c>
      <c r="AI81" s="520">
        <v>9</v>
      </c>
      <c r="AJ81" s="516">
        <v>101</v>
      </c>
      <c r="AK81" s="520" t="s">
        <v>2698</v>
      </c>
      <c r="AL81" s="520">
        <v>41</v>
      </c>
      <c r="AM81" s="520">
        <v>246</v>
      </c>
      <c r="AN81" s="520">
        <v>100.94</v>
      </c>
    </row>
    <row r="82" spans="1:40" s="130" customFormat="1" ht="13.5" customHeight="1">
      <c r="A82" s="556" t="s">
        <v>1201</v>
      </c>
      <c r="B82" s="519">
        <v>82.8</v>
      </c>
      <c r="C82" s="573">
        <v>250</v>
      </c>
      <c r="D82" s="544">
        <v>22</v>
      </c>
      <c r="E82" s="544">
        <v>18</v>
      </c>
      <c r="F82" s="559">
        <v>9</v>
      </c>
      <c r="G82" s="516">
        <v>106</v>
      </c>
      <c r="H82" s="518">
        <v>7.01</v>
      </c>
      <c r="I82" s="518">
        <v>17.68</v>
      </c>
      <c r="J82" s="518">
        <v>9.92</v>
      </c>
      <c r="K82" s="513">
        <v>8.94</v>
      </c>
      <c r="L82" s="517">
        <v>0.985</v>
      </c>
      <c r="M82" s="518">
        <v>11.89</v>
      </c>
      <c r="N82" s="549" t="s">
        <v>897</v>
      </c>
      <c r="O82" s="519">
        <v>82.8</v>
      </c>
      <c r="P82" s="520">
        <v>6249</v>
      </c>
      <c r="Q82" s="520">
        <v>347.4</v>
      </c>
      <c r="R82" s="513">
        <v>7.7</v>
      </c>
      <c r="S82" s="520">
        <v>9946</v>
      </c>
      <c r="T82" s="513">
        <v>9.71</v>
      </c>
      <c r="U82" s="520">
        <v>2551</v>
      </c>
      <c r="V82" s="513">
        <v>4.92</v>
      </c>
      <c r="W82" s="524">
        <v>-3697</v>
      </c>
      <c r="X82" s="514">
        <v>3</v>
      </c>
      <c r="Y82" s="524">
        <v>4</v>
      </c>
      <c r="Z82" s="540" t="s">
        <v>2648</v>
      </c>
      <c r="AA82" s="541"/>
      <c r="AB82" s="541"/>
      <c r="AC82" s="572"/>
      <c r="AD82" s="549" t="s">
        <v>1201</v>
      </c>
      <c r="AE82" s="519">
        <v>82.8</v>
      </c>
      <c r="AF82" s="520">
        <v>250</v>
      </c>
      <c r="AG82" s="520">
        <v>22</v>
      </c>
      <c r="AH82" s="520">
        <v>18</v>
      </c>
      <c r="AI82" s="520">
        <v>9</v>
      </c>
      <c r="AJ82" s="516">
        <v>106</v>
      </c>
      <c r="AK82" s="520" t="s">
        <v>2698</v>
      </c>
      <c r="AL82" s="520">
        <v>42</v>
      </c>
      <c r="AM82" s="520">
        <v>246</v>
      </c>
      <c r="AN82" s="520">
        <v>105.51</v>
      </c>
    </row>
    <row r="83" spans="1:40" s="130" customFormat="1" ht="13.5" customHeight="1">
      <c r="A83" s="556" t="s">
        <v>1202</v>
      </c>
      <c r="B83" s="519">
        <v>86.4</v>
      </c>
      <c r="C83" s="573">
        <v>250</v>
      </c>
      <c r="D83" s="544">
        <v>23</v>
      </c>
      <c r="E83" s="544">
        <v>18</v>
      </c>
      <c r="F83" s="559">
        <v>9</v>
      </c>
      <c r="G83" s="516">
        <v>110</v>
      </c>
      <c r="H83" s="518">
        <v>7.05</v>
      </c>
      <c r="I83" s="518">
        <v>17.68</v>
      </c>
      <c r="J83" s="518">
        <v>9.97</v>
      </c>
      <c r="K83" s="513">
        <v>8.96</v>
      </c>
      <c r="L83" s="517">
        <v>0.985</v>
      </c>
      <c r="M83" s="518">
        <v>11.4</v>
      </c>
      <c r="N83" s="549" t="s">
        <v>898</v>
      </c>
      <c r="O83" s="519">
        <v>86.4</v>
      </c>
      <c r="P83" s="520">
        <v>6497</v>
      </c>
      <c r="Q83" s="523">
        <v>362</v>
      </c>
      <c r="R83" s="513">
        <v>7.68</v>
      </c>
      <c r="S83" s="520">
        <v>10339</v>
      </c>
      <c r="T83" s="513">
        <v>9.69</v>
      </c>
      <c r="U83" s="520">
        <v>2655</v>
      </c>
      <c r="V83" s="513">
        <v>4.91</v>
      </c>
      <c r="W83" s="524">
        <v>-3842</v>
      </c>
      <c r="X83" s="514">
        <v>2</v>
      </c>
      <c r="Y83" s="524">
        <v>4</v>
      </c>
      <c r="Z83" s="540" t="s">
        <v>2648</v>
      </c>
      <c r="AA83" s="541"/>
      <c r="AB83" s="541"/>
      <c r="AC83" s="572"/>
      <c r="AD83" s="549" t="s">
        <v>1202</v>
      </c>
      <c r="AE83" s="519">
        <v>86.4</v>
      </c>
      <c r="AF83" s="520">
        <v>250</v>
      </c>
      <c r="AG83" s="520">
        <v>23</v>
      </c>
      <c r="AH83" s="520">
        <v>18</v>
      </c>
      <c r="AI83" s="520">
        <v>9</v>
      </c>
      <c r="AJ83" s="516">
        <v>110</v>
      </c>
      <c r="AK83" s="520" t="s">
        <v>2698</v>
      </c>
      <c r="AL83" s="520">
        <v>43</v>
      </c>
      <c r="AM83" s="520">
        <v>246</v>
      </c>
      <c r="AN83" s="520">
        <v>110.06</v>
      </c>
    </row>
    <row r="84" spans="1:40" s="130" customFormat="1" ht="13.5" customHeight="1">
      <c r="A84" s="556" t="s">
        <v>1203</v>
      </c>
      <c r="B84" s="519">
        <v>90</v>
      </c>
      <c r="C84" s="573">
        <v>250</v>
      </c>
      <c r="D84" s="544">
        <v>24</v>
      </c>
      <c r="E84" s="544">
        <v>18</v>
      </c>
      <c r="F84" s="559">
        <v>9</v>
      </c>
      <c r="G84" s="516">
        <v>115</v>
      </c>
      <c r="H84" s="518">
        <v>7.09</v>
      </c>
      <c r="I84" s="518">
        <v>17.68</v>
      </c>
      <c r="J84" s="518">
        <v>10.03</v>
      </c>
      <c r="K84" s="513">
        <v>8.98</v>
      </c>
      <c r="L84" s="517">
        <v>0.985</v>
      </c>
      <c r="M84" s="518">
        <v>10.95</v>
      </c>
      <c r="N84" s="549" t="s">
        <v>899</v>
      </c>
      <c r="O84" s="519">
        <v>90</v>
      </c>
      <c r="P84" s="520">
        <v>6743</v>
      </c>
      <c r="Q84" s="520">
        <v>376.5</v>
      </c>
      <c r="R84" s="513">
        <v>7.67</v>
      </c>
      <c r="S84" s="520">
        <v>10727</v>
      </c>
      <c r="T84" s="513">
        <v>9.68</v>
      </c>
      <c r="U84" s="520">
        <v>2759</v>
      </c>
      <c r="V84" s="513">
        <v>4.91</v>
      </c>
      <c r="W84" s="524">
        <v>-3984</v>
      </c>
      <c r="X84" s="514">
        <v>2</v>
      </c>
      <c r="Y84" s="524">
        <v>4</v>
      </c>
      <c r="Z84" s="540" t="s">
        <v>2648</v>
      </c>
      <c r="AA84" s="541"/>
      <c r="AB84" s="541"/>
      <c r="AC84" s="572"/>
      <c r="AD84" s="549" t="s">
        <v>1203</v>
      </c>
      <c r="AE84" s="519">
        <v>90</v>
      </c>
      <c r="AF84" s="520">
        <v>250</v>
      </c>
      <c r="AG84" s="520">
        <v>24</v>
      </c>
      <c r="AH84" s="520">
        <v>18</v>
      </c>
      <c r="AI84" s="520">
        <v>9</v>
      </c>
      <c r="AJ84" s="516">
        <v>115</v>
      </c>
      <c r="AK84" s="520" t="s">
        <v>2698</v>
      </c>
      <c r="AL84" s="520">
        <v>44</v>
      </c>
      <c r="AM84" s="520">
        <v>246</v>
      </c>
      <c r="AN84" s="520">
        <v>114.59</v>
      </c>
    </row>
    <row r="85" spans="1:40" s="130" customFormat="1" ht="13.5" customHeight="1">
      <c r="A85" s="556" t="s">
        <v>1204</v>
      </c>
      <c r="B85" s="519">
        <v>93.5</v>
      </c>
      <c r="C85" s="573">
        <v>250</v>
      </c>
      <c r="D85" s="544">
        <v>25</v>
      </c>
      <c r="E85" s="544">
        <v>18</v>
      </c>
      <c r="F85" s="559">
        <v>9</v>
      </c>
      <c r="G85" s="516">
        <v>119</v>
      </c>
      <c r="H85" s="518">
        <v>7.13</v>
      </c>
      <c r="I85" s="518">
        <v>17.68</v>
      </c>
      <c r="J85" s="518">
        <v>10.08</v>
      </c>
      <c r="K85" s="513">
        <v>8.99</v>
      </c>
      <c r="L85" s="517">
        <v>0.985</v>
      </c>
      <c r="M85" s="518">
        <v>10.53</v>
      </c>
      <c r="N85" s="549" t="s">
        <v>573</v>
      </c>
      <c r="O85" s="519">
        <v>93.5</v>
      </c>
      <c r="P85" s="520">
        <v>6986</v>
      </c>
      <c r="Q85" s="520">
        <v>390.9</v>
      </c>
      <c r="R85" s="513">
        <v>7.66</v>
      </c>
      <c r="S85" s="520">
        <v>11110</v>
      </c>
      <c r="T85" s="513">
        <v>9.66</v>
      </c>
      <c r="U85" s="520">
        <v>2861</v>
      </c>
      <c r="V85" s="513">
        <v>4.9</v>
      </c>
      <c r="W85" s="524">
        <v>-4124</v>
      </c>
      <c r="X85" s="514">
        <v>1</v>
      </c>
      <c r="Y85" s="524">
        <v>4</v>
      </c>
      <c r="Z85" s="540" t="s">
        <v>2648</v>
      </c>
      <c r="AA85" s="541"/>
      <c r="AB85" s="541"/>
      <c r="AC85" s="572"/>
      <c r="AD85" s="549" t="s">
        <v>1204</v>
      </c>
      <c r="AE85" s="519">
        <v>93.5</v>
      </c>
      <c r="AF85" s="520">
        <v>250</v>
      </c>
      <c r="AG85" s="520">
        <v>25</v>
      </c>
      <c r="AH85" s="520">
        <v>18</v>
      </c>
      <c r="AI85" s="520">
        <v>9</v>
      </c>
      <c r="AJ85" s="516">
        <v>119</v>
      </c>
      <c r="AK85" s="520" t="s">
        <v>2698</v>
      </c>
      <c r="AL85" s="520">
        <v>45</v>
      </c>
      <c r="AM85" s="520">
        <v>246</v>
      </c>
      <c r="AN85" s="520">
        <v>119.1</v>
      </c>
    </row>
    <row r="86" spans="1:40" s="130" customFormat="1" ht="13.5" customHeight="1">
      <c r="A86" s="556" t="s">
        <v>1205</v>
      </c>
      <c r="B86" s="519">
        <v>97</v>
      </c>
      <c r="C86" s="573">
        <v>250</v>
      </c>
      <c r="D86" s="544">
        <v>26</v>
      </c>
      <c r="E86" s="544">
        <v>18</v>
      </c>
      <c r="F86" s="559">
        <v>9</v>
      </c>
      <c r="G86" s="516">
        <v>124</v>
      </c>
      <c r="H86" s="518">
        <v>7.17</v>
      </c>
      <c r="I86" s="518">
        <v>17.68</v>
      </c>
      <c r="J86" s="518">
        <v>10.13</v>
      </c>
      <c r="K86" s="513">
        <v>9.01</v>
      </c>
      <c r="L86" s="517">
        <v>0.985</v>
      </c>
      <c r="M86" s="518">
        <v>10.15</v>
      </c>
      <c r="N86" s="549" t="s">
        <v>574</v>
      </c>
      <c r="O86" s="519">
        <v>97</v>
      </c>
      <c r="P86" s="520">
        <v>7226</v>
      </c>
      <c r="Q86" s="520">
        <v>405.2</v>
      </c>
      <c r="R86" s="513">
        <v>7.65</v>
      </c>
      <c r="S86" s="520">
        <v>11488</v>
      </c>
      <c r="T86" s="513">
        <v>9.64</v>
      </c>
      <c r="U86" s="520">
        <v>2963</v>
      </c>
      <c r="V86" s="513">
        <v>4.9</v>
      </c>
      <c r="W86" s="524">
        <v>-4262</v>
      </c>
      <c r="X86" s="514">
        <v>1</v>
      </c>
      <c r="Y86" s="524">
        <v>4</v>
      </c>
      <c r="Z86" s="540" t="s">
        <v>2648</v>
      </c>
      <c r="AA86" s="541"/>
      <c r="AB86" s="541"/>
      <c r="AC86" s="572"/>
      <c r="AD86" s="549" t="s">
        <v>1205</v>
      </c>
      <c r="AE86" s="519">
        <v>97</v>
      </c>
      <c r="AF86" s="520">
        <v>250</v>
      </c>
      <c r="AG86" s="520">
        <v>26</v>
      </c>
      <c r="AH86" s="520">
        <v>18</v>
      </c>
      <c r="AI86" s="520">
        <v>9</v>
      </c>
      <c r="AJ86" s="516">
        <v>124</v>
      </c>
      <c r="AK86" s="520" t="s">
        <v>2698</v>
      </c>
      <c r="AL86" s="520">
        <v>46</v>
      </c>
      <c r="AM86" s="520">
        <v>246</v>
      </c>
      <c r="AN86" s="520">
        <v>123.59</v>
      </c>
    </row>
    <row r="87" spans="1:40" s="130" customFormat="1" ht="13.5" customHeight="1">
      <c r="A87" s="556" t="s">
        <v>1206</v>
      </c>
      <c r="B87" s="574">
        <v>101</v>
      </c>
      <c r="C87" s="573">
        <v>250</v>
      </c>
      <c r="D87" s="544">
        <v>27</v>
      </c>
      <c r="E87" s="544">
        <v>18</v>
      </c>
      <c r="F87" s="559">
        <v>9</v>
      </c>
      <c r="G87" s="516">
        <v>128</v>
      </c>
      <c r="H87" s="518">
        <v>7.2</v>
      </c>
      <c r="I87" s="518">
        <v>17.68</v>
      </c>
      <c r="J87" s="518">
        <v>10.19</v>
      </c>
      <c r="K87" s="513">
        <v>9.03</v>
      </c>
      <c r="L87" s="517">
        <v>0.985</v>
      </c>
      <c r="M87" s="518">
        <v>9.79</v>
      </c>
      <c r="N87" s="549" t="s">
        <v>575</v>
      </c>
      <c r="O87" s="574">
        <v>101</v>
      </c>
      <c r="P87" s="520">
        <v>7463</v>
      </c>
      <c r="Q87" s="520">
        <v>419.3</v>
      </c>
      <c r="R87" s="513">
        <v>7.63</v>
      </c>
      <c r="S87" s="520">
        <v>11861</v>
      </c>
      <c r="T87" s="513">
        <v>9.62</v>
      </c>
      <c r="U87" s="520">
        <v>3065</v>
      </c>
      <c r="V87" s="513">
        <v>4.89</v>
      </c>
      <c r="W87" s="524">
        <v>-4398</v>
      </c>
      <c r="X87" s="514">
        <v>1</v>
      </c>
      <c r="Y87" s="524">
        <v>3</v>
      </c>
      <c r="Z87" s="540" t="s">
        <v>2648</v>
      </c>
      <c r="AA87" s="541"/>
      <c r="AB87" s="541"/>
      <c r="AC87" s="572"/>
      <c r="AD87" s="549" t="s">
        <v>1206</v>
      </c>
      <c r="AE87" s="574">
        <v>101</v>
      </c>
      <c r="AF87" s="520">
        <v>250</v>
      </c>
      <c r="AG87" s="520">
        <v>27</v>
      </c>
      <c r="AH87" s="520">
        <v>18</v>
      </c>
      <c r="AI87" s="520">
        <v>9</v>
      </c>
      <c r="AJ87" s="516">
        <v>128</v>
      </c>
      <c r="AK87" s="520" t="s">
        <v>2698</v>
      </c>
      <c r="AL87" s="520">
        <v>47</v>
      </c>
      <c r="AM87" s="520">
        <v>246</v>
      </c>
      <c r="AN87" s="520">
        <v>128.06</v>
      </c>
    </row>
    <row r="88" spans="1:40" s="130" customFormat="1" ht="13.5" customHeight="1">
      <c r="A88" s="556" t="s">
        <v>1207</v>
      </c>
      <c r="B88" s="574">
        <v>104</v>
      </c>
      <c r="C88" s="573">
        <v>250</v>
      </c>
      <c r="D88" s="544">
        <v>28</v>
      </c>
      <c r="E88" s="544">
        <v>18</v>
      </c>
      <c r="F88" s="559">
        <v>9</v>
      </c>
      <c r="G88" s="516">
        <v>133</v>
      </c>
      <c r="H88" s="518">
        <v>7.24</v>
      </c>
      <c r="I88" s="518">
        <v>17.68</v>
      </c>
      <c r="J88" s="518">
        <v>10.24</v>
      </c>
      <c r="K88" s="513">
        <v>9.04</v>
      </c>
      <c r="L88" s="517">
        <v>0.985</v>
      </c>
      <c r="M88" s="518">
        <v>9.47</v>
      </c>
      <c r="N88" s="549" t="s">
        <v>576</v>
      </c>
      <c r="O88" s="574">
        <v>104</v>
      </c>
      <c r="P88" s="520">
        <v>7697</v>
      </c>
      <c r="Q88" s="520">
        <v>433.4</v>
      </c>
      <c r="R88" s="513">
        <v>7.62</v>
      </c>
      <c r="S88" s="520">
        <v>12229</v>
      </c>
      <c r="T88" s="513">
        <v>9.61</v>
      </c>
      <c r="U88" s="520">
        <v>3166</v>
      </c>
      <c r="V88" s="513">
        <v>4.89</v>
      </c>
      <c r="W88" s="524">
        <v>-4532</v>
      </c>
      <c r="X88" s="514">
        <v>1</v>
      </c>
      <c r="Y88" s="524">
        <v>2</v>
      </c>
      <c r="Z88" s="540" t="s">
        <v>2648</v>
      </c>
      <c r="AA88" s="541"/>
      <c r="AB88" s="541"/>
      <c r="AC88" s="572"/>
      <c r="AD88" s="549" t="s">
        <v>1207</v>
      </c>
      <c r="AE88" s="574">
        <v>104</v>
      </c>
      <c r="AF88" s="520">
        <v>250</v>
      </c>
      <c r="AG88" s="520">
        <v>28</v>
      </c>
      <c r="AH88" s="520">
        <v>18</v>
      </c>
      <c r="AI88" s="520">
        <v>9</v>
      </c>
      <c r="AJ88" s="516">
        <v>133</v>
      </c>
      <c r="AK88" s="520" t="s">
        <v>2698</v>
      </c>
      <c r="AL88" s="520">
        <v>48</v>
      </c>
      <c r="AM88" s="520">
        <v>246</v>
      </c>
      <c r="AN88" s="520">
        <v>132.51</v>
      </c>
    </row>
    <row r="89" spans="1:40" s="130" customFormat="1" ht="13.5" customHeight="1">
      <c r="A89" s="556" t="s">
        <v>1208</v>
      </c>
      <c r="B89" s="574">
        <v>128</v>
      </c>
      <c r="C89" s="573">
        <v>250</v>
      </c>
      <c r="D89" s="544">
        <v>35</v>
      </c>
      <c r="E89" s="544">
        <v>18</v>
      </c>
      <c r="F89" s="559">
        <v>9</v>
      </c>
      <c r="G89" s="516">
        <v>163</v>
      </c>
      <c r="H89" s="518">
        <v>7.5</v>
      </c>
      <c r="I89" s="518">
        <v>17.68</v>
      </c>
      <c r="J89" s="518">
        <v>10.61</v>
      </c>
      <c r="K89" s="513">
        <v>9.17</v>
      </c>
      <c r="L89" s="517">
        <v>0.985</v>
      </c>
      <c r="M89" s="518">
        <v>7.69</v>
      </c>
      <c r="N89" s="549" t="s">
        <v>1210</v>
      </c>
      <c r="O89" s="574">
        <v>128</v>
      </c>
      <c r="P89" s="520">
        <v>9264</v>
      </c>
      <c r="Q89" s="520">
        <v>529.4</v>
      </c>
      <c r="R89" s="513">
        <v>7.54</v>
      </c>
      <c r="S89" s="520">
        <v>14669</v>
      </c>
      <c r="T89" s="513">
        <v>9.48</v>
      </c>
      <c r="U89" s="520">
        <v>3859</v>
      </c>
      <c r="V89" s="513">
        <v>4.86</v>
      </c>
      <c r="W89" s="524">
        <v>-5405</v>
      </c>
      <c r="X89" s="514">
        <v>1</v>
      </c>
      <c r="Y89" s="524">
        <v>1</v>
      </c>
      <c r="Z89" s="540" t="s">
        <v>2648</v>
      </c>
      <c r="AA89" s="541"/>
      <c r="AB89" s="541"/>
      <c r="AC89" s="572"/>
      <c r="AD89" s="549" t="s">
        <v>1208</v>
      </c>
      <c r="AE89" s="574">
        <v>128</v>
      </c>
      <c r="AF89" s="520">
        <v>250</v>
      </c>
      <c r="AG89" s="520">
        <v>35</v>
      </c>
      <c r="AH89" s="520">
        <v>18</v>
      </c>
      <c r="AI89" s="520">
        <v>9</v>
      </c>
      <c r="AJ89" s="516">
        <v>163</v>
      </c>
      <c r="AK89" s="520" t="s">
        <v>2698</v>
      </c>
      <c r="AL89" s="520">
        <v>78</v>
      </c>
      <c r="AM89" s="520">
        <v>205</v>
      </c>
      <c r="AN89" s="520">
        <v>152.6</v>
      </c>
    </row>
    <row r="90" spans="1:40" s="130" customFormat="1" ht="13.5" customHeight="1">
      <c r="A90" s="556" t="s">
        <v>1209</v>
      </c>
      <c r="B90" s="519">
        <v>57.9</v>
      </c>
      <c r="C90" s="573">
        <v>203</v>
      </c>
      <c r="D90" s="544">
        <v>19</v>
      </c>
      <c r="E90" s="544">
        <v>8</v>
      </c>
      <c r="F90" s="559">
        <v>4</v>
      </c>
      <c r="G90" s="514">
        <v>73.6</v>
      </c>
      <c r="H90" s="518">
        <v>5.76</v>
      </c>
      <c r="I90" s="518">
        <v>14.35</v>
      </c>
      <c r="J90" s="518">
        <v>8.15</v>
      </c>
      <c r="K90" s="513">
        <v>7.38</v>
      </c>
      <c r="L90" s="517">
        <v>0.805</v>
      </c>
      <c r="M90" s="518">
        <v>13.94</v>
      </c>
      <c r="N90" s="549" t="s">
        <v>577</v>
      </c>
      <c r="O90" s="519">
        <v>57.9</v>
      </c>
      <c r="P90" s="520">
        <v>2881</v>
      </c>
      <c r="Q90" s="520">
        <v>198.2</v>
      </c>
      <c r="R90" s="513">
        <v>6.26</v>
      </c>
      <c r="S90" s="520">
        <v>4588</v>
      </c>
      <c r="T90" s="513">
        <v>7.9</v>
      </c>
      <c r="U90" s="520">
        <v>1174</v>
      </c>
      <c r="V90" s="513">
        <v>3.99</v>
      </c>
      <c r="W90" s="524">
        <v>-1707</v>
      </c>
      <c r="X90" s="514">
        <v>2</v>
      </c>
      <c r="Y90" s="524">
        <v>4</v>
      </c>
      <c r="Z90" s="540" t="s">
        <v>2648</v>
      </c>
      <c r="AA90" s="541"/>
      <c r="AB90" s="541"/>
      <c r="AC90" s="572"/>
      <c r="AD90" s="549" t="s">
        <v>1209</v>
      </c>
      <c r="AE90" s="519">
        <v>57.9</v>
      </c>
      <c r="AF90" s="520">
        <v>203</v>
      </c>
      <c r="AG90" s="520">
        <v>19</v>
      </c>
      <c r="AH90" s="520">
        <v>8</v>
      </c>
      <c r="AI90" s="520">
        <v>4</v>
      </c>
      <c r="AJ90" s="514">
        <v>73.6</v>
      </c>
      <c r="AK90" s="520" t="s">
        <v>2698</v>
      </c>
      <c r="AL90" s="520">
        <v>64</v>
      </c>
      <c r="AM90" s="520">
        <v>155</v>
      </c>
      <c r="AN90" s="520">
        <v>67.9</v>
      </c>
    </row>
    <row r="91" spans="1:40" s="130" customFormat="1" ht="13.5" customHeight="1">
      <c r="A91" s="556" t="s">
        <v>1034</v>
      </c>
      <c r="B91" s="519">
        <v>67</v>
      </c>
      <c r="C91" s="573">
        <v>203</v>
      </c>
      <c r="D91" s="544">
        <v>22.2</v>
      </c>
      <c r="E91" s="544">
        <v>8</v>
      </c>
      <c r="F91" s="559">
        <v>4</v>
      </c>
      <c r="G91" s="515">
        <v>85</v>
      </c>
      <c r="H91" s="518">
        <v>5.88</v>
      </c>
      <c r="I91" s="518">
        <v>14.35</v>
      </c>
      <c r="J91" s="518">
        <v>8.32</v>
      </c>
      <c r="K91" s="513">
        <v>7.44</v>
      </c>
      <c r="L91" s="517">
        <v>0.805</v>
      </c>
      <c r="M91" s="518">
        <v>12.03</v>
      </c>
      <c r="N91" s="549" t="s">
        <v>578</v>
      </c>
      <c r="O91" s="519">
        <v>67</v>
      </c>
      <c r="P91" s="520">
        <v>3293</v>
      </c>
      <c r="Q91" s="520">
        <v>228.4</v>
      </c>
      <c r="R91" s="513">
        <v>6.21</v>
      </c>
      <c r="S91" s="520">
        <v>5236</v>
      </c>
      <c r="T91" s="513">
        <v>7.84</v>
      </c>
      <c r="U91" s="520">
        <v>1350</v>
      </c>
      <c r="V91" s="513">
        <v>3.98</v>
      </c>
      <c r="W91" s="524">
        <v>-1943</v>
      </c>
      <c r="X91" s="514">
        <v>1</v>
      </c>
      <c r="Y91" s="524">
        <v>3</v>
      </c>
      <c r="Z91" s="540" t="s">
        <v>2648</v>
      </c>
      <c r="AA91" s="541"/>
      <c r="AB91" s="541"/>
      <c r="AC91" s="572"/>
      <c r="AD91" s="549" t="s">
        <v>1034</v>
      </c>
      <c r="AE91" s="519">
        <v>67</v>
      </c>
      <c r="AF91" s="520">
        <v>203</v>
      </c>
      <c r="AG91" s="520">
        <v>22.2</v>
      </c>
      <c r="AH91" s="520">
        <v>8</v>
      </c>
      <c r="AI91" s="520">
        <v>4</v>
      </c>
      <c r="AJ91" s="515">
        <v>85</v>
      </c>
      <c r="AK91" s="520" t="s">
        <v>2698</v>
      </c>
      <c r="AL91" s="520">
        <v>67</v>
      </c>
      <c r="AM91" s="520">
        <v>155</v>
      </c>
      <c r="AN91" s="520">
        <v>78.61</v>
      </c>
    </row>
    <row r="92" spans="1:40" s="130" customFormat="1" ht="13.5" customHeight="1">
      <c r="A92" s="556" t="s">
        <v>1035</v>
      </c>
      <c r="B92" s="519">
        <v>75.9</v>
      </c>
      <c r="C92" s="573">
        <v>203</v>
      </c>
      <c r="D92" s="544">
        <v>25.4</v>
      </c>
      <c r="E92" s="544">
        <v>8</v>
      </c>
      <c r="F92" s="559">
        <v>4</v>
      </c>
      <c r="G92" s="515">
        <v>96.8</v>
      </c>
      <c r="H92" s="518">
        <v>6</v>
      </c>
      <c r="I92" s="518">
        <v>14.35</v>
      </c>
      <c r="J92" s="518">
        <v>8.48</v>
      </c>
      <c r="K92" s="513">
        <v>7.5</v>
      </c>
      <c r="L92" s="517">
        <v>0.805</v>
      </c>
      <c r="M92" s="518">
        <v>10.6</v>
      </c>
      <c r="N92" s="549" t="s">
        <v>579</v>
      </c>
      <c r="O92" s="519">
        <v>75.9</v>
      </c>
      <c r="P92" s="520">
        <v>3686</v>
      </c>
      <c r="Q92" s="520">
        <v>257.7</v>
      </c>
      <c r="R92" s="513">
        <v>6.17</v>
      </c>
      <c r="S92" s="520">
        <v>5850</v>
      </c>
      <c r="T92" s="513">
        <v>7.78</v>
      </c>
      <c r="U92" s="520">
        <v>1522</v>
      </c>
      <c r="V92" s="513">
        <v>3.97</v>
      </c>
      <c r="W92" s="524">
        <v>-2164</v>
      </c>
      <c r="X92" s="514">
        <v>1</v>
      </c>
      <c r="Y92" s="524">
        <v>1</v>
      </c>
      <c r="Z92" s="540" t="s">
        <v>2648</v>
      </c>
      <c r="AA92" s="541"/>
      <c r="AB92" s="541"/>
      <c r="AC92" s="572"/>
      <c r="AD92" s="549" t="s">
        <v>1035</v>
      </c>
      <c r="AE92" s="519">
        <v>75.9</v>
      </c>
      <c r="AF92" s="520">
        <v>203</v>
      </c>
      <c r="AG92" s="520">
        <v>25.4</v>
      </c>
      <c r="AH92" s="520">
        <v>8</v>
      </c>
      <c r="AI92" s="520">
        <v>4</v>
      </c>
      <c r="AJ92" s="515">
        <v>96.8</v>
      </c>
      <c r="AK92" s="520" t="s">
        <v>2698</v>
      </c>
      <c r="AL92" s="520">
        <v>70</v>
      </c>
      <c r="AM92" s="520">
        <v>155</v>
      </c>
      <c r="AN92" s="520">
        <v>89.12</v>
      </c>
    </row>
    <row r="93" spans="1:40" s="130" customFormat="1" ht="13.5" customHeight="1">
      <c r="A93" s="556" t="s">
        <v>1036</v>
      </c>
      <c r="B93" s="519">
        <v>84.7</v>
      </c>
      <c r="C93" s="573">
        <v>203</v>
      </c>
      <c r="D93" s="544">
        <v>28.6</v>
      </c>
      <c r="E93" s="544">
        <v>8</v>
      </c>
      <c r="F93" s="559">
        <v>4</v>
      </c>
      <c r="G93" s="516">
        <v>108</v>
      </c>
      <c r="H93" s="518">
        <v>6.11</v>
      </c>
      <c r="I93" s="518">
        <v>14.35</v>
      </c>
      <c r="J93" s="518">
        <v>8.65</v>
      </c>
      <c r="K93" s="513">
        <v>7.57</v>
      </c>
      <c r="L93" s="517">
        <v>0.805</v>
      </c>
      <c r="M93" s="518">
        <v>9.5</v>
      </c>
      <c r="N93" s="549" t="s">
        <v>2292</v>
      </c>
      <c r="O93" s="519">
        <v>84.7</v>
      </c>
      <c r="P93" s="520">
        <v>4062</v>
      </c>
      <c r="Q93" s="520">
        <v>286.3</v>
      </c>
      <c r="R93" s="513">
        <v>6.13</v>
      </c>
      <c r="S93" s="520">
        <v>6432</v>
      </c>
      <c r="T93" s="513">
        <v>7.72</v>
      </c>
      <c r="U93" s="520">
        <v>1692</v>
      </c>
      <c r="V93" s="513">
        <v>3.96</v>
      </c>
      <c r="W93" s="524">
        <v>-2370</v>
      </c>
      <c r="X93" s="514">
        <v>1</v>
      </c>
      <c r="Y93" s="524">
        <v>1</v>
      </c>
      <c r="Z93" s="540" t="s">
        <v>2648</v>
      </c>
      <c r="AA93" s="541"/>
      <c r="AB93" s="541"/>
      <c r="AC93" s="572"/>
      <c r="AD93" s="549" t="s">
        <v>1036</v>
      </c>
      <c r="AE93" s="519">
        <v>84.7</v>
      </c>
      <c r="AF93" s="520">
        <v>203</v>
      </c>
      <c r="AG93" s="520">
        <v>28.6</v>
      </c>
      <c r="AH93" s="520">
        <v>8</v>
      </c>
      <c r="AI93" s="520">
        <v>4</v>
      </c>
      <c r="AJ93" s="516">
        <v>108</v>
      </c>
      <c r="AK93" s="520" t="s">
        <v>2698</v>
      </c>
      <c r="AL93" s="520">
        <v>73</v>
      </c>
      <c r="AM93" s="520">
        <v>155</v>
      </c>
      <c r="AN93" s="520">
        <v>99.43</v>
      </c>
    </row>
    <row r="94" ht="13.5" customHeight="1">
      <c r="A94" s="489"/>
    </row>
    <row r="95" spans="1:2" ht="13.5" customHeight="1">
      <c r="A95" s="417"/>
      <c r="B95" s="322"/>
    </row>
    <row r="96" spans="1:2" ht="13.5" customHeight="1">
      <c r="A96" s="417"/>
      <c r="B96" s="323"/>
    </row>
    <row r="97" spans="1:2" ht="13.5" customHeight="1">
      <c r="A97" s="417"/>
      <c r="B97" s="323"/>
    </row>
  </sheetData>
  <mergeCells count="21">
    <mergeCell ref="AA6:AA10"/>
    <mergeCell ref="AB6:AB10"/>
    <mergeCell ref="Z6:Z10"/>
    <mergeCell ref="X6:Y7"/>
    <mergeCell ref="X8:Y9"/>
    <mergeCell ref="U5:V5"/>
    <mergeCell ref="A4:B5"/>
    <mergeCell ref="C4:F5"/>
    <mergeCell ref="H4:K5"/>
    <mergeCell ref="L4:M5"/>
    <mergeCell ref="G4:G5"/>
    <mergeCell ref="AD4:AE5"/>
    <mergeCell ref="AF4:AI5"/>
    <mergeCell ref="AK4:AN5"/>
    <mergeCell ref="A1:W1"/>
    <mergeCell ref="A2:W2"/>
    <mergeCell ref="A3:W3"/>
    <mergeCell ref="N4:O5"/>
    <mergeCell ref="P4:W4"/>
    <mergeCell ref="P5:R5"/>
    <mergeCell ref="S5:T5"/>
  </mergeCells>
  <printOptions/>
  <pageMargins left="0.3937007874015748" right="0.3937007874015748" top="0.3937007874015748" bottom="0.7874015748031497" header="0.3937007874015748" footer="0.3937007874015748"/>
  <pageSetup fitToHeight="2" fitToWidth="1" orientation="landscape" pageOrder="overThenDown" paperSize="9" scale="59"/>
  <headerFooter alignWithMargins="0">
    <oddFooter>&amp;L&amp;"Helvetica,Regular"&amp;8&amp;F
&amp;D&amp;R&amp;"Helvetica,Regular"&amp;8Profilés &amp;A
Page &amp;P/&amp;N</oddFooter>
  </headerFooter>
  <colBreaks count="2" manualBreakCount="2">
    <brk id="13" max="65535" man="1"/>
    <brk id="2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Catalogue</dc:title>
  <dc:subject>Catalogue des profilés ARBED</dc:subject>
  <dc:creator>ProfilARBED</dc:creator>
  <cp:keywords/>
  <dc:description/>
  <cp:lastModifiedBy>ACKLOEPFER</cp:lastModifiedBy>
  <cp:lastPrinted>2004-07-01T07:26:11Z</cp:lastPrinted>
  <dcterms:created xsi:type="dcterms:W3CDTF">2003-06-16T13:00:51Z</dcterms:created>
  <dcterms:modified xsi:type="dcterms:W3CDTF">2005-02-03T13:51:12Z</dcterms:modified>
  <cp:category/>
  <cp:version/>
  <cp:contentType/>
  <cp:contentStatus/>
</cp:coreProperties>
</file>