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nta_prgDU" sheetId="1" r:id="rId1"/>
  </sheets>
  <definedNames/>
  <calcPr fullCalcOnLoad="1"/>
</workbook>
</file>

<file path=xl/comments1.xml><?xml version="1.0" encoding="utf-8"?>
<comments xmlns="http://schemas.openxmlformats.org/spreadsheetml/2006/main">
  <authors>
    <author>Termb1</author>
  </authors>
  <commentList>
    <comment ref="K6" authorId="0">
      <text>
        <r>
          <rPr>
            <sz val="8"/>
            <rFont val="Tahoma"/>
            <family val="0"/>
          </rPr>
          <t xml:space="preserve">Ez a sorozat minden csoportnál külön-külön feltöltendő!
</t>
        </r>
      </text>
    </comment>
  </commentList>
</comments>
</file>

<file path=xl/sharedStrings.xml><?xml version="1.0" encoding="utf-8"?>
<sst xmlns="http://schemas.openxmlformats.org/spreadsheetml/2006/main" count="17" uniqueCount="17">
  <si>
    <t>Csoport indulási dátuma:</t>
  </si>
  <si>
    <t>Első időszak hónapokban:</t>
  </si>
  <si>
    <t>Hónapok száma eddig:</t>
  </si>
  <si>
    <t>Második időszak hónapokban:</t>
  </si>
  <si>
    <t>Aktuális hónap:</t>
  </si>
  <si>
    <t>Harmadik időszak hónapokban:</t>
  </si>
  <si>
    <t>Név</t>
  </si>
  <si>
    <t>Kedvez-mény hó</t>
  </si>
  <si>
    <t>Havi díj első</t>
  </si>
  <si>
    <t>Havi díj második</t>
  </si>
  <si>
    <t>Havi díj harmadik</t>
  </si>
  <si>
    <t>Elméleti befiz első</t>
  </si>
  <si>
    <t>Elméleti befiz második</t>
  </si>
  <si>
    <t>Elméleti befiz harmadik</t>
  </si>
  <si>
    <t>Aktuális befizetett</t>
  </si>
  <si>
    <t>Tartozás / Túlfizetés</t>
  </si>
  <si>
    <t>Kimaradt: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</si>
</sst>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yyyy/\ mmmm"/>
    <numFmt numFmtId="166" formatCode="#,##0&quot; részlet&quot;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workbookViewId="0" topLeftCell="A1">
      <pane xSplit="1" ySplit="6" topLeftCell="B7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9" sqref="F9"/>
    </sheetView>
  </sheetViews>
  <sheetFormatPr defaultColWidth="9.00390625" defaultRowHeight="12.75"/>
  <cols>
    <col min="1" max="1" width="21.875" style="0" bestFit="1" customWidth="1"/>
    <col min="2" max="2" width="10.125" style="0" bestFit="1" customWidth="1"/>
    <col min="3" max="3" width="9.625" style="0" customWidth="1"/>
    <col min="4" max="4" width="11.25390625" style="0" customWidth="1"/>
    <col min="5" max="5" width="9.875" style="0" customWidth="1"/>
    <col min="6" max="6" width="9.375" style="0" customWidth="1"/>
    <col min="7" max="8" width="12.125" style="0" bestFit="1" customWidth="1"/>
    <col min="10" max="10" width="9.375" style="0" customWidth="1"/>
    <col min="11" max="48" width="10.125" style="0" bestFit="1" customWidth="1"/>
  </cols>
  <sheetData>
    <row r="1" spans="1:7" ht="12.75">
      <c r="A1" t="s">
        <v>0</v>
      </c>
      <c r="B1" s="1">
        <v>36441</v>
      </c>
      <c r="D1" s="2" t="s">
        <v>1</v>
      </c>
      <c r="G1">
        <v>12</v>
      </c>
    </row>
    <row r="2" spans="1:7" ht="12.75">
      <c r="A2" t="s">
        <v>2</v>
      </c>
      <c r="B2" s="3">
        <f>MATCH($B$3,$K$6:$AV$6,1)</f>
        <v>25</v>
      </c>
      <c r="D2" s="2" t="s">
        <v>3</v>
      </c>
      <c r="G2">
        <v>12</v>
      </c>
    </row>
    <row r="3" spans="1:7" ht="12.75">
      <c r="A3" t="s">
        <v>4</v>
      </c>
      <c r="B3" s="4">
        <f ca="1">TODAY()-DAY(TODAY())+1</f>
        <v>37165</v>
      </c>
      <c r="D3" s="2" t="s">
        <v>5</v>
      </c>
      <c r="G3">
        <v>12</v>
      </c>
    </row>
    <row r="6" spans="1:48" s="7" customFormat="1" ht="25.5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6">
        <v>36434</v>
      </c>
      <c r="L6" s="6">
        <v>36465</v>
      </c>
      <c r="M6" s="6">
        <v>36495</v>
      </c>
      <c r="N6" s="6">
        <v>36526</v>
      </c>
      <c r="O6" s="6">
        <v>36557</v>
      </c>
      <c r="P6" s="6">
        <v>36586</v>
      </c>
      <c r="Q6" s="6">
        <v>36617</v>
      </c>
      <c r="R6" s="6">
        <v>36647</v>
      </c>
      <c r="S6" s="6">
        <v>36678</v>
      </c>
      <c r="T6" s="6">
        <v>36708</v>
      </c>
      <c r="U6" s="6">
        <v>36739</v>
      </c>
      <c r="V6" s="6">
        <v>36770</v>
      </c>
      <c r="W6" s="6">
        <v>36800</v>
      </c>
      <c r="X6" s="6">
        <v>36831</v>
      </c>
      <c r="Y6" s="6">
        <v>36861</v>
      </c>
      <c r="Z6" s="6">
        <v>36892</v>
      </c>
      <c r="AA6" s="6">
        <v>36923</v>
      </c>
      <c r="AB6" s="6">
        <v>36951</v>
      </c>
      <c r="AC6" s="6">
        <v>36982</v>
      </c>
      <c r="AD6" s="6">
        <v>37012</v>
      </c>
      <c r="AE6" s="6">
        <v>37043</v>
      </c>
      <c r="AF6" s="6">
        <v>37073</v>
      </c>
      <c r="AG6" s="6">
        <v>37104</v>
      </c>
      <c r="AH6" s="6">
        <v>37135</v>
      </c>
      <c r="AI6" s="6">
        <v>37165</v>
      </c>
      <c r="AJ6" s="6">
        <v>37196</v>
      </c>
      <c r="AK6" s="6">
        <v>37226</v>
      </c>
      <c r="AL6" s="6">
        <v>37257</v>
      </c>
      <c r="AM6" s="6">
        <v>37288</v>
      </c>
      <c r="AN6" s="6">
        <v>37316</v>
      </c>
      <c r="AO6" s="6">
        <v>37347</v>
      </c>
      <c r="AP6" s="6">
        <v>37377</v>
      </c>
      <c r="AQ6" s="6">
        <v>37408</v>
      </c>
      <c r="AR6" s="6">
        <v>37438</v>
      </c>
      <c r="AS6" s="6">
        <v>37469</v>
      </c>
      <c r="AT6" s="6">
        <v>37500</v>
      </c>
      <c r="AU6" s="6">
        <v>37530</v>
      </c>
      <c r="AV6" s="6">
        <v>37561</v>
      </c>
    </row>
    <row r="7" spans="2:39" ht="12.75">
      <c r="B7">
        <v>0</v>
      </c>
      <c r="C7" s="8">
        <v>10000</v>
      </c>
      <c r="D7" s="8">
        <v>12000</v>
      </c>
      <c r="E7" s="8">
        <v>12000</v>
      </c>
      <c r="F7" s="8">
        <f aca="true" t="shared" si="0" ref="F7:F19">IF($B$2&lt;$G$1,$B$2,$G$1)*C7-B7*C7</f>
        <v>120000</v>
      </c>
      <c r="G7" s="8">
        <f aca="true" t="shared" si="1" ref="G7:G19">IF(AND($B$2&gt;$G$1,$B$2&lt;=$G$1+$G$2),$B$2-$G$1,IF($B$2&gt;$G$1+$G$2,$G$2,0))*D7</f>
        <v>144000</v>
      </c>
      <c r="H7" s="8">
        <f aca="true" t="shared" si="2" ref="H7:H19">IF(AND($B$2&gt;$G$1+$G$2,$B$2&lt;=$G$1+$G$2+$G$3),$B$2-$G$1-$G$2,0)*E7</f>
        <v>12000</v>
      </c>
      <c r="I7" s="8">
        <f aca="true" t="shared" si="3" ref="I7:I19">SUM(K7:AM7)</f>
        <v>0</v>
      </c>
      <c r="J7" s="8">
        <f aca="true" t="shared" si="4" ref="J7:J19">I7-SUM(F7:H7)</f>
        <v>-276000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2:39" ht="12.75">
      <c r="B8">
        <v>0</v>
      </c>
      <c r="C8" s="8">
        <v>10000</v>
      </c>
      <c r="D8" s="8">
        <v>12000</v>
      </c>
      <c r="E8" s="8">
        <v>12000</v>
      </c>
      <c r="F8" s="8">
        <f t="shared" si="0"/>
        <v>120000</v>
      </c>
      <c r="G8" s="8">
        <f t="shared" si="1"/>
        <v>144000</v>
      </c>
      <c r="H8" s="8">
        <f t="shared" si="2"/>
        <v>12000</v>
      </c>
      <c r="I8" s="8">
        <f t="shared" si="3"/>
        <v>0</v>
      </c>
      <c r="J8" s="8">
        <f t="shared" si="4"/>
        <v>-276000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2:39" ht="12.75">
      <c r="B9">
        <v>0</v>
      </c>
      <c r="C9" s="8">
        <v>10000</v>
      </c>
      <c r="D9" s="8">
        <v>12000</v>
      </c>
      <c r="E9" s="8">
        <v>12000</v>
      </c>
      <c r="F9" s="8">
        <f t="shared" si="0"/>
        <v>120000</v>
      </c>
      <c r="G9" s="8">
        <f t="shared" si="1"/>
        <v>144000</v>
      </c>
      <c r="H9" s="8">
        <f t="shared" si="2"/>
        <v>12000</v>
      </c>
      <c r="I9" s="8">
        <f t="shared" si="3"/>
        <v>0</v>
      </c>
      <c r="J9" s="8">
        <f t="shared" si="4"/>
        <v>-276000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2:39" ht="12.75">
      <c r="B10">
        <v>0</v>
      </c>
      <c r="C10" s="8">
        <v>10000</v>
      </c>
      <c r="D10" s="8">
        <v>12000</v>
      </c>
      <c r="E10" s="8">
        <v>12000</v>
      </c>
      <c r="F10" s="8">
        <f t="shared" si="0"/>
        <v>120000</v>
      </c>
      <c r="G10" s="8">
        <f t="shared" si="1"/>
        <v>144000</v>
      </c>
      <c r="H10" s="8">
        <f t="shared" si="2"/>
        <v>12000</v>
      </c>
      <c r="I10" s="8">
        <f t="shared" si="3"/>
        <v>0</v>
      </c>
      <c r="J10" s="8">
        <f t="shared" si="4"/>
        <v>-276000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2:39" ht="12.75">
      <c r="B11">
        <v>0</v>
      </c>
      <c r="C11" s="8">
        <v>10000</v>
      </c>
      <c r="D11" s="8">
        <v>12000</v>
      </c>
      <c r="E11" s="8">
        <v>12000</v>
      </c>
      <c r="F11" s="8">
        <f t="shared" si="0"/>
        <v>120000</v>
      </c>
      <c r="G11" s="8">
        <f t="shared" si="1"/>
        <v>144000</v>
      </c>
      <c r="H11" s="8">
        <f t="shared" si="2"/>
        <v>12000</v>
      </c>
      <c r="I11" s="8">
        <f t="shared" si="3"/>
        <v>0</v>
      </c>
      <c r="J11" s="8">
        <f t="shared" si="4"/>
        <v>-276000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2:39" ht="12.75">
      <c r="B12">
        <v>0</v>
      </c>
      <c r="C12" s="8">
        <v>10000</v>
      </c>
      <c r="D12" s="8">
        <v>12000</v>
      </c>
      <c r="E12" s="8">
        <v>12000</v>
      </c>
      <c r="F12" s="8">
        <f t="shared" si="0"/>
        <v>120000</v>
      </c>
      <c r="G12" s="8">
        <f t="shared" si="1"/>
        <v>144000</v>
      </c>
      <c r="H12" s="8">
        <f t="shared" si="2"/>
        <v>12000</v>
      </c>
      <c r="I12" s="8">
        <f t="shared" si="3"/>
        <v>0</v>
      </c>
      <c r="J12" s="8">
        <f t="shared" si="4"/>
        <v>-276000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2:39" ht="12.75">
      <c r="B13">
        <v>0</v>
      </c>
      <c r="C13" s="8">
        <v>10000</v>
      </c>
      <c r="D13" s="8">
        <v>12000</v>
      </c>
      <c r="E13" s="8">
        <v>12000</v>
      </c>
      <c r="F13" s="8">
        <f t="shared" si="0"/>
        <v>120000</v>
      </c>
      <c r="G13" s="8">
        <f t="shared" si="1"/>
        <v>144000</v>
      </c>
      <c r="H13" s="8">
        <f t="shared" si="2"/>
        <v>12000</v>
      </c>
      <c r="I13" s="8">
        <f t="shared" si="3"/>
        <v>0</v>
      </c>
      <c r="J13" s="8">
        <f t="shared" si="4"/>
        <v>-276000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12.75">
      <c r="B14">
        <v>0</v>
      </c>
      <c r="C14" s="8">
        <v>10000</v>
      </c>
      <c r="D14" s="8">
        <v>12000</v>
      </c>
      <c r="E14" s="8">
        <v>12000</v>
      </c>
      <c r="F14" s="8">
        <f t="shared" si="0"/>
        <v>120000</v>
      </c>
      <c r="G14" s="8">
        <f t="shared" si="1"/>
        <v>144000</v>
      </c>
      <c r="H14" s="8">
        <f t="shared" si="2"/>
        <v>12000</v>
      </c>
      <c r="I14" s="8">
        <f t="shared" si="3"/>
        <v>0</v>
      </c>
      <c r="J14" s="8">
        <f t="shared" si="4"/>
        <v>-276000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2:39" ht="12.75">
      <c r="B15">
        <v>0</v>
      </c>
      <c r="C15" s="8">
        <v>10000</v>
      </c>
      <c r="D15" s="8">
        <v>12000</v>
      </c>
      <c r="E15" s="8">
        <v>12000</v>
      </c>
      <c r="F15" s="8">
        <f t="shared" si="0"/>
        <v>120000</v>
      </c>
      <c r="G15" s="8">
        <f t="shared" si="1"/>
        <v>144000</v>
      </c>
      <c r="H15" s="8">
        <f t="shared" si="2"/>
        <v>12000</v>
      </c>
      <c r="I15" s="8">
        <f t="shared" si="3"/>
        <v>0</v>
      </c>
      <c r="J15" s="8">
        <f t="shared" si="4"/>
        <v>-276000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2:39" ht="12.75">
      <c r="B16">
        <v>0</v>
      </c>
      <c r="C16" s="8">
        <v>10000</v>
      </c>
      <c r="D16" s="8">
        <v>12000</v>
      </c>
      <c r="E16" s="8">
        <v>12000</v>
      </c>
      <c r="F16" s="8">
        <f t="shared" si="0"/>
        <v>120000</v>
      </c>
      <c r="G16" s="8">
        <f t="shared" si="1"/>
        <v>144000</v>
      </c>
      <c r="H16" s="8">
        <f t="shared" si="2"/>
        <v>12000</v>
      </c>
      <c r="I16" s="8">
        <f t="shared" si="3"/>
        <v>0</v>
      </c>
      <c r="J16" s="8">
        <f t="shared" si="4"/>
        <v>-276000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2:39" ht="12.75">
      <c r="B17">
        <v>0</v>
      </c>
      <c r="C17" s="8">
        <v>10000</v>
      </c>
      <c r="D17" s="8">
        <v>12000</v>
      </c>
      <c r="E17" s="8">
        <v>12000</v>
      </c>
      <c r="F17" s="8">
        <f t="shared" si="0"/>
        <v>120000</v>
      </c>
      <c r="G17" s="8">
        <f t="shared" si="1"/>
        <v>144000</v>
      </c>
      <c r="H17" s="8">
        <f t="shared" si="2"/>
        <v>12000</v>
      </c>
      <c r="I17" s="8">
        <f t="shared" si="3"/>
        <v>0</v>
      </c>
      <c r="J17" s="8">
        <f t="shared" si="4"/>
        <v>-276000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2:39" ht="12.75">
      <c r="B18">
        <v>0</v>
      </c>
      <c r="C18" s="8">
        <v>10000</v>
      </c>
      <c r="D18" s="8">
        <v>12000</v>
      </c>
      <c r="E18" s="8">
        <v>12000</v>
      </c>
      <c r="F18" s="8">
        <f t="shared" si="0"/>
        <v>120000</v>
      </c>
      <c r="G18" s="8">
        <f t="shared" si="1"/>
        <v>144000</v>
      </c>
      <c r="H18" s="8">
        <f t="shared" si="2"/>
        <v>12000</v>
      </c>
      <c r="I18" s="8">
        <f t="shared" si="3"/>
        <v>0</v>
      </c>
      <c r="J18" s="8">
        <f t="shared" si="4"/>
        <v>-276000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2:39" ht="12.75">
      <c r="B19">
        <v>0</v>
      </c>
      <c r="C19" s="8">
        <v>10000</v>
      </c>
      <c r="D19" s="8">
        <v>12000</v>
      </c>
      <c r="E19" s="8">
        <v>12000</v>
      </c>
      <c r="F19" s="8">
        <f t="shared" si="0"/>
        <v>120000</v>
      </c>
      <c r="G19" s="8">
        <f t="shared" si="1"/>
        <v>144000</v>
      </c>
      <c r="H19" s="8">
        <f t="shared" si="2"/>
        <v>12000</v>
      </c>
      <c r="I19" s="8">
        <f t="shared" si="3"/>
        <v>0</v>
      </c>
      <c r="J19" s="8">
        <f t="shared" si="4"/>
        <v>-276000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1" spans="1:2" ht="12.75">
      <c r="A21" s="9" t="s">
        <v>16</v>
      </c>
      <c r="B21" s="10"/>
    </row>
    <row r="22" spans="3:10" ht="12.75">
      <c r="C22" s="8"/>
      <c r="D22" s="8"/>
      <c r="E22" s="8"/>
      <c r="F22" s="8"/>
      <c r="G22" s="8"/>
      <c r="H22" s="8"/>
      <c r="I22" s="8"/>
      <c r="J22" s="8"/>
    </row>
  </sheetData>
  <printOptions/>
  <pageMargins left="0.75" right="0.75" top="1" bottom="1" header="0.5" footer="0.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PC-Trió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Gábor</dc:creator>
  <cp:keywords/>
  <dc:description/>
  <cp:lastModifiedBy>Szabó Gábor</cp:lastModifiedBy>
  <dcterms:created xsi:type="dcterms:W3CDTF">2001-10-31T11:13:46Z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